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C:\Users\USER\Desktop\DOCUMENTOS ERNVIAR LICITAÇÃO\"/>
    </mc:Choice>
  </mc:AlternateContent>
  <xr:revisionPtr revIDLastSave="0" documentId="13_ncr:1_{FE435B5E-EAB8-46AA-96ED-FFF716F95931}" xr6:coauthVersionLast="47" xr6:coauthVersionMax="47" xr10:uidLastSave="{00000000-0000-0000-0000-000000000000}"/>
  <bookViews>
    <workbookView xWindow="-120" yWindow="-120" windowWidth="20730" windowHeight="11160" xr2:uid="{00000000-000D-0000-FFFF-FFFF00000000}"/>
  </bookViews>
  <sheets>
    <sheet name="PLANILHA ORÇAMENTÁRIA" sheetId="1" r:id="rId1"/>
    <sheet name="BDI" sheetId="8" r:id="rId2"/>
    <sheet name="MEMORIA DE CALCULO" sheetId="9" r:id="rId3"/>
    <sheet name="MEM. DISCRITIVO" sheetId="12" r:id="rId4"/>
    <sheet name="Cronograma" sheetId="6" r:id="rId5"/>
  </sheets>
  <externalReferences>
    <externalReference r:id="rId6"/>
    <externalReference r:id="rId7"/>
  </externalReferences>
  <definedNames>
    <definedName name="_xlnm._FilterDatabase" localSheetId="0" hidden="1">'PLANILHA ORÇAMENTÁRIA'!#REF!</definedName>
    <definedName name="_xlnm.Print_Area" localSheetId="4">Cronograma!$B$2:$K$36</definedName>
    <definedName name="_xlnm.Print_Area" localSheetId="0">'PLANILHA ORÇAMENTÁRIA'!$A$1:$L$81</definedName>
    <definedName name="DESONERACAO" hidden="1">IF(OR(Import.Desoneracao="DESONERADO",Import.Desoneracao="SIM"),"SIM","NÃO")</definedName>
    <definedName name="Import.Desoneracao" hidden="1">OFFSET([1]DADOS!$G$18,0,-1)</definedName>
    <definedName name="OLE_LINK1" localSheetId="0">'PLANILHA ORÇAMENTÁRIA'!$E$64</definedName>
    <definedName name="_xlnm.Print_Titles" localSheetId="0">'PLANILHA ORÇAMENTÁRIA'!$1:$9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2" i="12" l="1"/>
  <c r="B52" i="12"/>
  <c r="I52" i="1"/>
  <c r="K52" i="1" s="1"/>
  <c r="K46" i="1" s="1"/>
  <c r="J52" i="1"/>
  <c r="J46" i="1" s="1"/>
  <c r="I44" i="1" l="1"/>
  <c r="I12" i="1"/>
  <c r="D76" i="12"/>
  <c r="B76" i="12"/>
  <c r="G52" i="9"/>
  <c r="G59" i="9"/>
  <c r="D68" i="12"/>
  <c r="D67" i="12"/>
  <c r="B59" i="12" a="1"/>
  <c r="B59" i="12" s="1"/>
  <c r="D16" i="12"/>
  <c r="D15" i="12"/>
  <c r="D12" i="12"/>
  <c r="D25" i="12"/>
  <c r="I59" i="1"/>
  <c r="G59" i="1"/>
  <c r="J59" i="1" s="1"/>
  <c r="C188" i="9"/>
  <c r="B188" i="9"/>
  <c r="I72" i="1"/>
  <c r="K72" i="1" s="1"/>
  <c r="J72" i="1"/>
  <c r="C224" i="9"/>
  <c r="B224" i="9"/>
  <c r="J71" i="1"/>
  <c r="I71" i="1"/>
  <c r="K71" i="1" s="1"/>
  <c r="K59" i="1" l="1"/>
  <c r="G31" i="9"/>
  <c r="C220" i="9" l="1"/>
  <c r="B220" i="9"/>
  <c r="C216" i="9"/>
  <c r="B216" i="9"/>
  <c r="I69" i="1"/>
  <c r="K69" i="1" s="1"/>
  <c r="J69" i="1"/>
  <c r="I70" i="1"/>
  <c r="K70" i="1" s="1"/>
  <c r="J70" i="1"/>
  <c r="B208" i="9"/>
  <c r="C208" i="9"/>
  <c r="J180" i="9"/>
  <c r="C230" i="9"/>
  <c r="B5" i="6"/>
  <c r="B5" i="12"/>
  <c r="B4" i="9"/>
  <c r="B4" i="8"/>
  <c r="B68" i="12"/>
  <c r="B67" i="12"/>
  <c r="C228" i="9"/>
  <c r="J212" i="9"/>
  <c r="J208" i="9"/>
  <c r="C212" i="9"/>
  <c r="B212" i="9"/>
  <c r="C206" i="9"/>
  <c r="C202" i="9"/>
  <c r="B202" i="9"/>
  <c r="J198" i="9"/>
  <c r="C198" i="9"/>
  <c r="B198" i="9"/>
  <c r="C194" i="9"/>
  <c r="B194" i="9"/>
  <c r="C176" i="9"/>
  <c r="B176" i="9"/>
  <c r="J172" i="9"/>
  <c r="J161" i="9"/>
  <c r="C161" i="9"/>
  <c r="B161" i="9"/>
  <c r="G159" i="9"/>
  <c r="J157" i="9" s="1"/>
  <c r="C157" i="9"/>
  <c r="B157" i="9"/>
  <c r="J153" i="9"/>
  <c r="G150" i="9"/>
  <c r="G146" i="9"/>
  <c r="J149" i="9"/>
  <c r="J145" i="9"/>
  <c r="C149" i="9"/>
  <c r="B149" i="9"/>
  <c r="G41" i="1"/>
  <c r="H137" i="9"/>
  <c r="H139" i="9"/>
  <c r="H138" i="9"/>
  <c r="H117" i="9"/>
  <c r="H119" i="9"/>
  <c r="K115" i="9"/>
  <c r="C115" i="9"/>
  <c r="B115" i="9"/>
  <c r="E130" i="9"/>
  <c r="H130" i="9" s="1"/>
  <c r="J128" i="9" s="1"/>
  <c r="J43" i="1"/>
  <c r="I43" i="1"/>
  <c r="K43" i="1" s="1"/>
  <c r="J42" i="1"/>
  <c r="I42" i="1"/>
  <c r="I41" i="1"/>
  <c r="E43" i="1"/>
  <c r="C43" i="1"/>
  <c r="E42" i="1"/>
  <c r="C42" i="1"/>
  <c r="H123" i="9"/>
  <c r="H124" i="9" s="1"/>
  <c r="J135" i="9" l="1"/>
  <c r="G44" i="1" s="1"/>
  <c r="J44" i="1" s="1"/>
  <c r="J121" i="9"/>
  <c r="I107" i="9" l="1"/>
  <c r="B107" i="9"/>
  <c r="C107" i="9"/>
  <c r="B103" i="9"/>
  <c r="C103" i="9"/>
  <c r="I103" i="9"/>
  <c r="I96" i="9"/>
  <c r="C96" i="9"/>
  <c r="B96" i="9"/>
  <c r="I92" i="9"/>
  <c r="G86" i="9"/>
  <c r="G85" i="9"/>
  <c r="I79" i="9"/>
  <c r="J77" i="9" s="1"/>
  <c r="C83" i="9"/>
  <c r="B83" i="9"/>
  <c r="C77" i="9"/>
  <c r="B77" i="9"/>
  <c r="B75" i="9"/>
  <c r="C75" i="9"/>
  <c r="H72" i="9"/>
  <c r="H71" i="9"/>
  <c r="C69" i="9"/>
  <c r="B69" i="9"/>
  <c r="G60" i="9"/>
  <c r="G58" i="9"/>
  <c r="G53" i="9"/>
  <c r="G51" i="9"/>
  <c r="J49" i="9" s="1"/>
  <c r="H66" i="9"/>
  <c r="H65" i="9"/>
  <c r="C63" i="9"/>
  <c r="B63" i="9"/>
  <c r="C56" i="9"/>
  <c r="B56" i="9"/>
  <c r="C49" i="9"/>
  <c r="B49" i="9"/>
  <c r="G30" i="9"/>
  <c r="J28" i="9" s="1"/>
  <c r="G17" i="1" s="1"/>
  <c r="J17" i="1" s="1"/>
  <c r="G25" i="9"/>
  <c r="J23" i="9" s="1"/>
  <c r="G20" i="9"/>
  <c r="J18" i="9" s="1"/>
  <c r="C43" i="9"/>
  <c r="B43" i="9"/>
  <c r="C38" i="9"/>
  <c r="B38" i="9"/>
  <c r="C33" i="9"/>
  <c r="B33" i="9"/>
  <c r="C28" i="9"/>
  <c r="B28" i="9"/>
  <c r="C23" i="9"/>
  <c r="B23" i="9"/>
  <c r="C18" i="9"/>
  <c r="B18" i="9"/>
  <c r="B12" i="9"/>
  <c r="G14" i="9"/>
  <c r="J12" i="9" s="1"/>
  <c r="J20" i="1"/>
  <c r="I20" i="1"/>
  <c r="K20" i="1" s="1"/>
  <c r="B4" i="6"/>
  <c r="J19" i="1"/>
  <c r="J25" i="1"/>
  <c r="J26" i="1"/>
  <c r="J29" i="1"/>
  <c r="J30" i="1"/>
  <c r="J33" i="1"/>
  <c r="J34" i="1"/>
  <c r="J37" i="1"/>
  <c r="J38" i="1"/>
  <c r="J41" i="1"/>
  <c r="J47" i="1"/>
  <c r="J48" i="1"/>
  <c r="J49" i="1"/>
  <c r="J50" i="1"/>
  <c r="J51" i="1"/>
  <c r="J55" i="1"/>
  <c r="J56" i="1"/>
  <c r="J57" i="1"/>
  <c r="J58" i="1"/>
  <c r="J62" i="1"/>
  <c r="J63" i="1"/>
  <c r="J64" i="1"/>
  <c r="J67" i="1"/>
  <c r="J68" i="1"/>
  <c r="J75" i="1"/>
  <c r="J16" i="1"/>
  <c r="J15" i="1"/>
  <c r="J18" i="1"/>
  <c r="I38" i="1"/>
  <c r="K38" i="1" s="1"/>
  <c r="K41" i="1"/>
  <c r="K42" i="1"/>
  <c r="K44" i="1"/>
  <c r="I47" i="1"/>
  <c r="K47" i="1" s="1"/>
  <c r="I48" i="1"/>
  <c r="K48" i="1" s="1"/>
  <c r="I49" i="1"/>
  <c r="K49" i="1" s="1"/>
  <c r="I50" i="1"/>
  <c r="K50" i="1" s="1"/>
  <c r="I51" i="1"/>
  <c r="K51" i="1" s="1"/>
  <c r="I55" i="1"/>
  <c r="K55" i="1" s="1"/>
  <c r="I56" i="1"/>
  <c r="K56" i="1" s="1"/>
  <c r="I57" i="1"/>
  <c r="K57" i="1" s="1"/>
  <c r="I58" i="1"/>
  <c r="K58" i="1" s="1"/>
  <c r="I62" i="1"/>
  <c r="K62" i="1" s="1"/>
  <c r="I63" i="1"/>
  <c r="K63" i="1" s="1"/>
  <c r="I64" i="1"/>
  <c r="K64" i="1" s="1"/>
  <c r="I67" i="1"/>
  <c r="K67" i="1" s="1"/>
  <c r="I68" i="1"/>
  <c r="K68" i="1" s="1"/>
  <c r="I75" i="1"/>
  <c r="K75" i="1" s="1"/>
  <c r="I33" i="1"/>
  <c r="K33" i="1" s="1"/>
  <c r="I34" i="1"/>
  <c r="K34" i="1" s="1"/>
  <c r="I37" i="1"/>
  <c r="K37" i="1" s="1"/>
  <c r="I29" i="1"/>
  <c r="K29" i="1" s="1"/>
  <c r="I30" i="1"/>
  <c r="K30" i="1" s="1"/>
  <c r="I26" i="1"/>
  <c r="K26" i="1" s="1"/>
  <c r="I24" i="1"/>
  <c r="I25" i="1"/>
  <c r="K25" i="1" s="1"/>
  <c r="I23" i="1"/>
  <c r="I17" i="1"/>
  <c r="I18" i="1"/>
  <c r="K18" i="1" s="1"/>
  <c r="I19" i="1"/>
  <c r="K19" i="1" s="1"/>
  <c r="I16" i="1"/>
  <c r="K16" i="1" s="1"/>
  <c r="I15" i="1"/>
  <c r="K15" i="1" s="1"/>
  <c r="J12" i="1"/>
  <c r="J11" i="1" s="1"/>
  <c r="J54" i="1" l="1"/>
  <c r="K54" i="1"/>
  <c r="G27" i="6" s="1"/>
  <c r="J56" i="9"/>
  <c r="G24" i="1" s="1"/>
  <c r="J24" i="1" s="1"/>
  <c r="K66" i="1"/>
  <c r="G31" i="6" s="1"/>
  <c r="J66" i="1"/>
  <c r="K17" i="1"/>
  <c r="K14" i="1" s="1"/>
  <c r="G13" i="6" s="1"/>
  <c r="K74" i="1"/>
  <c r="G33" i="6" s="1"/>
  <c r="K32" i="1"/>
  <c r="G19" i="6" s="1"/>
  <c r="I19" i="6" s="1"/>
  <c r="J14" i="1"/>
  <c r="J83" i="9"/>
  <c r="J69" i="9"/>
  <c r="G23" i="1"/>
  <c r="J23" i="1" s="1"/>
  <c r="J63" i="9"/>
  <c r="J36" i="1"/>
  <c r="J61" i="1"/>
  <c r="K61" i="1"/>
  <c r="G29" i="6" s="1"/>
  <c r="J32" i="1"/>
  <c r="J74" i="1"/>
  <c r="J40" i="1"/>
  <c r="J28" i="1"/>
  <c r="K36" i="1"/>
  <c r="G21" i="6" s="1"/>
  <c r="K40" i="1"/>
  <c r="G23" i="6" s="1"/>
  <c r="G25" i="6"/>
  <c r="K28" i="1"/>
  <c r="G17" i="6" s="1"/>
  <c r="K12" i="1"/>
  <c r="J22" i="1" l="1"/>
  <c r="K24" i="1"/>
  <c r="K23" i="1"/>
  <c r="K19" i="6"/>
  <c r="J19" i="6"/>
  <c r="H19" i="6"/>
  <c r="K27" i="6"/>
  <c r="I27" i="6"/>
  <c r="J27" i="6"/>
  <c r="H27" i="6"/>
  <c r="K23" i="6"/>
  <c r="H23" i="6"/>
  <c r="J23" i="6"/>
  <c r="I23" i="6"/>
  <c r="J17" i="6"/>
  <c r="H17" i="6"/>
  <c r="I17" i="6"/>
  <c r="K17" i="6"/>
  <c r="H29" i="6"/>
  <c r="I29" i="6"/>
  <c r="K29" i="6"/>
  <c r="J29" i="6"/>
  <c r="H31" i="6"/>
  <c r="K31" i="6"/>
  <c r="J31" i="6"/>
  <c r="I31" i="6"/>
  <c r="H13" i="6"/>
  <c r="J13" i="6"/>
  <c r="K13" i="6"/>
  <c r="I13" i="6"/>
  <c r="H21" i="6"/>
  <c r="K21" i="6"/>
  <c r="I21" i="6"/>
  <c r="J21" i="6"/>
  <c r="I33" i="6"/>
  <c r="K33" i="6"/>
  <c r="H33" i="6"/>
  <c r="J33" i="6"/>
  <c r="H25" i="6"/>
  <c r="K25" i="6"/>
  <c r="I25" i="6"/>
  <c r="J25" i="6"/>
  <c r="K11" i="1"/>
  <c r="K22" i="1" l="1"/>
  <c r="G15" i="6" s="1"/>
  <c r="J15" i="6" s="1"/>
  <c r="G11" i="6"/>
  <c r="V55" i="1"/>
  <c r="K15" i="6" l="1"/>
  <c r="K81" i="1"/>
  <c r="H15" i="6"/>
  <c r="I15" i="6"/>
  <c r="K11" i="6"/>
  <c r="J11" i="6"/>
  <c r="J35" i="6" s="1"/>
  <c r="H11" i="6"/>
  <c r="I11" i="6"/>
  <c r="B8" i="6"/>
  <c r="H35" i="6" l="1"/>
  <c r="I35" i="6"/>
  <c r="K35" i="6"/>
  <c r="V48" i="1"/>
  <c r="V47" i="1"/>
  <c r="K5" i="1" l="1"/>
  <c r="J5" i="1" l="1"/>
  <c r="G35" i="6" l="1"/>
  <c r="K8" i="1"/>
  <c r="L59" i="1" l="1"/>
  <c r="L52" i="1"/>
  <c r="L71" i="1"/>
  <c r="L72" i="1"/>
  <c r="L43" i="1"/>
  <c r="L69" i="1"/>
  <c r="L70" i="1"/>
  <c r="L20" i="1"/>
  <c r="J36" i="6"/>
  <c r="K36" i="6"/>
  <c r="H36" i="6"/>
  <c r="I36" i="6"/>
  <c r="L37" i="1"/>
  <c r="L41" i="1"/>
  <c r="L64" i="1"/>
  <c r="L47" i="1"/>
  <c r="L46" i="1" s="1"/>
  <c r="L68" i="1"/>
  <c r="L50" i="1"/>
  <c r="L58" i="1"/>
  <c r="L49" i="1"/>
  <c r="L42" i="1"/>
  <c r="L34" i="1"/>
  <c r="L75" i="1"/>
  <c r="L16" i="1"/>
  <c r="L62" i="1"/>
  <c r="L48" i="1"/>
  <c r="L29" i="1"/>
  <c r="L19" i="1"/>
  <c r="L55" i="1"/>
  <c r="L23" i="1"/>
  <c r="L56" i="1"/>
  <c r="L18" i="1"/>
  <c r="L38" i="1"/>
  <c r="L24" i="1"/>
  <c r="L26" i="1"/>
  <c r="L57" i="1"/>
  <c r="L30" i="1"/>
  <c r="L44" i="1"/>
  <c r="L63" i="1"/>
  <c r="L25" i="1"/>
  <c r="L51" i="1"/>
  <c r="L15" i="1"/>
  <c r="L67" i="1"/>
  <c r="L17" i="1"/>
  <c r="L33" i="1"/>
  <c r="L12" i="1"/>
  <c r="L11" i="1" s="1"/>
  <c r="L54" i="1" l="1"/>
  <c r="L66" i="1"/>
  <c r="L14" i="1"/>
  <c r="L32" i="1"/>
  <c r="L40" i="1"/>
  <c r="L28" i="1"/>
  <c r="L74" i="1"/>
  <c r="L36" i="1"/>
  <c r="L22" i="1"/>
  <c r="L61" i="1"/>
  <c r="L8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Belgone</author>
  </authors>
  <commentList>
    <comment ref="G24" authorId="0" shapeId="0" xr:uid="{748260CB-F39C-4BEC-999E-8D231DFA90F6}">
      <text>
        <r>
          <rPr>
            <sz val="9"/>
            <color indexed="81"/>
            <rFont val="Segoe UI"/>
            <family val="2"/>
          </rPr>
          <t>PORTICO</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<sst xmlns="http://schemas.openxmlformats.org/spreadsheetml/2006/main" count="837" uniqueCount="348">
  <si>
    <t>Custo TOTAL com BDI incluso</t>
  </si>
  <si>
    <t>ITEM</t>
  </si>
  <si>
    <t>CÓDIGO</t>
  </si>
  <si>
    <t>FONTE</t>
  </si>
  <si>
    <t>DESCRIÇÃO DOS SERVIÇOS</t>
  </si>
  <si>
    <t>UNID.</t>
  </si>
  <si>
    <t>1.1</t>
  </si>
  <si>
    <t>2.1</t>
  </si>
  <si>
    <t>2.2</t>
  </si>
  <si>
    <t>PR. UNIT.(R$) sem bdi</t>
  </si>
  <si>
    <t xml:space="preserve">VALOR C/ BDI </t>
  </si>
  <si>
    <t>VALOR S/ BDI</t>
  </si>
  <si>
    <t>M2</t>
  </si>
  <si>
    <t>M3</t>
  </si>
  <si>
    <t>KG</t>
  </si>
  <si>
    <t>VALOR TOTAL</t>
  </si>
  <si>
    <t>M</t>
  </si>
  <si>
    <t>MOVIMENTO DE TERRA</t>
  </si>
  <si>
    <t>3.1</t>
  </si>
  <si>
    <t>3.2</t>
  </si>
  <si>
    <t>3.3</t>
  </si>
  <si>
    <t>4.1</t>
  </si>
  <si>
    <t>4.2</t>
  </si>
  <si>
    <t>VALOR GLOBAL DO ORÇAMENTO:</t>
  </si>
  <si>
    <t>5.1</t>
  </si>
  <si>
    <t>5.2</t>
  </si>
  <si>
    <t>8.1</t>
  </si>
  <si>
    <t>8.2</t>
  </si>
  <si>
    <t>8.3</t>
  </si>
  <si>
    <t>QUANTID.</t>
  </si>
  <si>
    <t>BDI =</t>
  </si>
  <si>
    <t>2.3</t>
  </si>
  <si>
    <t>EMOP</t>
  </si>
  <si>
    <t>9.1</t>
  </si>
  <si>
    <t>9.2</t>
  </si>
  <si>
    <t>9.3</t>
  </si>
  <si>
    <t>9.4</t>
  </si>
  <si>
    <t>PLANILHA ORÇAMENTÁRIA</t>
  </si>
  <si>
    <t>PREFEITURA MUNICIPAL DE SANTO ANTONIO DE PÁDUA</t>
  </si>
  <si>
    <t>CRONOGRAMA FÍSICO FINANCEIRO</t>
  </si>
  <si>
    <t>ESPECIFICAÇÃO DOS SERVIÇOS</t>
  </si>
  <si>
    <t>VALOR</t>
  </si>
  <si>
    <t>ETAPAS DE EXECUÇÃO DOS SERVIÇOS</t>
  </si>
  <si>
    <t>1 º MÊS</t>
  </si>
  <si>
    <t>VALOR TOTAL DOS SERVIÇOS</t>
  </si>
  <si>
    <t>MEMORIAL DESCRITIVO</t>
  </si>
  <si>
    <t>2 º MÊS</t>
  </si>
  <si>
    <t>3 º MÊS</t>
  </si>
  <si>
    <t>%</t>
  </si>
  <si>
    <t>PR. UNIT.(R$)
com bdi</t>
  </si>
  <si>
    <t>12.1</t>
  </si>
  <si>
    <t>OBRA: CONTRUÇÃO DE UMA PRAÇA</t>
  </si>
  <si>
    <t xml:space="preserve">BAIRRO GERADOR </t>
  </si>
  <si>
    <t>SERVIÇOS DE ESCRITÓRIO, LABORATÓRIO E CAMPO</t>
  </si>
  <si>
    <t>MARCACAO DE OBRA SEM INSTRUMENTO TOPOGRAFICO,CONSIDERADA A PROJECAO HORIZONTAL DA AREA ENVOLVENTE</t>
  </si>
  <si>
    <t>01.018.0001-A</t>
  </si>
  <si>
    <t>02.001.0001-A</t>
  </si>
  <si>
    <t>TAPUME DE VEDACAO OU PROTECAO,EXECUTADO C/CHAPAS DE MADEIRACOMPENSADA,RESINADA,LISA,DE COLAGEM FENOLICA,A PROVA D`AGUA,COM 2,20X1,10M E 6MM DE ESPESSURA,PREGADAS EM PECAS DE MADEIRA DE 3ª DE 3"X3" HORIZONTAIS E VERTICAIS A CADA 1,22M,EXCLUSIVE PINTURA</t>
  </si>
  <si>
    <t>02.004.0005-A</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</si>
  <si>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</si>
  <si>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02.020.0001-A</t>
  </si>
  <si>
    <t>PLACA DE IDENTIFICACAO DE OBRA PUBLICA,INCLUSIVE PINTURA E SUPORTES DE MADEIRA.FORNECIMENTO E COLOCACAO</t>
  </si>
  <si>
    <t xml:space="preserve">CANTEIRO DE OBRAS </t>
  </si>
  <si>
    <t>2.4</t>
  </si>
  <si>
    <t>02.015.0001-A</t>
  </si>
  <si>
    <t>INSTALACAO E LIGACAO PROVISORIA PARA ABASTECIMENTO DE AGUA EESGOTAMENTO SANITARIO EM CANTEIRO DE OBRAS,INCLUSIVE ESCAVACAO,EXCLUSIVE REPOSICAO DA PAVIMENTACAO DO LOGRADOURO PUBLICO</t>
  </si>
  <si>
    <t>2.5</t>
  </si>
  <si>
    <t>02.016.0001-A</t>
  </si>
  <si>
    <t>INSTALACAO E LIGACAO PROVISORIA DE ALIMENTACAO DE ENERGIA ELETRICA,EM BAIXA TENSAO,PARA CANTEIRO DE OBRAS,M3-CHAVE 100A,CARGA 3KW,20CV,EXCLUSIVE O FORNECIMENTO DO MEDIDOR</t>
  </si>
  <si>
    <t>03.001.0001-B</t>
  </si>
  <si>
    <t>ESCAVACAO MANUAL DE VALA/CAVA EM MATERIAL DE 1ª CATEGORIA (A(AREIA,ARGILA OU PICARRA),ATE 1,50M DE PROFUNDIDADE,EXCLUSIVE ESCORAMENTO E ESGOTAMENTO</t>
  </si>
  <si>
    <t>03.011.0015-B</t>
  </si>
  <si>
    <t>REATERRO DE VALA/CAVA COM MATERIAL DE BOA QUALIDADE,UTILIZANDO VIBRO COMPACTADOR PORTATIL,EXCLUSIVE MATERIAL</t>
  </si>
  <si>
    <t>TRANSPORTES</t>
  </si>
  <si>
    <t>04.005.0120-A</t>
  </si>
  <si>
    <t>TRANSPORTE DE CARGA DE QUALQUER NATUREZA,EXCLUSIVE AS DESPESAS DE CARGA E DESCARGA,TANTO DE ESPERA DO CAMINHAO COMO DO SERVENTE OU EQUIPAMENTO AUXILIAR,A VELOCIDADE MEDIA DE 50KM/H,EM CAMINHAO BASCULANTE A OLEO DIESEL,COM CAPACIDADE UTIL DE8T</t>
  </si>
  <si>
    <t>04.011.0051-B</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</si>
  <si>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50T POR DIA DE 8H</t>
  </si>
  <si>
    <t>SERVIÇOS COMPLEMENTARES</t>
  </si>
  <si>
    <t>05.001.0142-A</t>
  </si>
  <si>
    <t>ARRANCAMENTO DE MEIOS-FIOS,DE GRANITO OU CONCRETO,RETOS OU CURVOS,INCLUSIVE EMPILHAMENTO LATERAL DENTRO DO CANTEIRO DE SERVICO</t>
  </si>
  <si>
    <t>05.001.0143-A</t>
  </si>
  <si>
    <t>ARRANCAMENTO DE PARALELEPIPEDOS,INCLUSIVE EMPILHAMENTO LATERAL DENTRO DO CANTEIRO DE SERVICO</t>
  </si>
  <si>
    <t>T X KM</t>
  </si>
  <si>
    <t>T</t>
  </si>
  <si>
    <t xml:space="preserve">ESTRUTURAS </t>
  </si>
  <si>
    <t>11.003.0002-A</t>
  </si>
  <si>
    <t>11.004.0021-B</t>
  </si>
  <si>
    <t>REVESTIMENTOS DE PAREDES E PISOS</t>
  </si>
  <si>
    <t>13.333.0015-A</t>
  </si>
  <si>
    <t>REVESTIMENTO DE PISO COM CERAMICA TATIL ALERTA,(LADRILHO HIDRAULICO) PARA PESSOAS COM NECESSIDADES  ESPECIFICAS,ASSENTES SOBRE SUPERFÍCIE EM OSSO, CONFORME ITEM 13.330.0010.</t>
  </si>
  <si>
    <t>13.333.0010-A</t>
  </si>
  <si>
    <t>REVESTIMENTO DE PISO COM CERAMICA TATIL DIRECIONAL,(LADRILHO HIDRAULICO),PARA PESSOAS COM NECESSIDADES ESPECIFICAS,ASSEN
             TES SOBRE SUPERFICIE EM OSSO,CONFORME ITEM 13.330.0010</t>
  </si>
  <si>
    <t>SERVIÇOS DE PARQUES E JARDINS</t>
  </si>
  <si>
    <t xml:space="preserve">PLANTIO DE GRAMA EM PLACAS,TIPO SAO CARLOS,BATATAIS,LARGA E SANTO AGOSTINHO,INCLUSIVE COMPRA E ARRANCAMENTO NO LOCAL DE ORIGEM, CARGA, TRANSPORTE, DESCARGA, E REPARO DO TERRENO </t>
  </si>
  <si>
    <t>09.001.0001-B</t>
  </si>
  <si>
    <t>09.003.0034-A</t>
  </si>
  <si>
    <t>ESPECIES VEGETAIS COM ALTURA DE(0,40 A 2,00)M,TIPO BANANA DE MACACO,PITA AZUL,AGAVE,CROTON,INHAME BRANCO,CORDIA AMARELA, COQUEIRO DE VENUS, PAU D´ÁGUA, LIGUSTO CHINES, BANANEIRA FLORIDA, MURTA, ESPIRRADEIRA, GUAIMBE, FILODENDRO IMPERIAL, FILODRENDO, ÁRVORE DA FELICIDADE, AZALEIA BELGA,</t>
  </si>
  <si>
    <t>09.013.0002-A</t>
  </si>
  <si>
    <t xml:space="preserve"> BANCO PARA JARDINS COM 14 REGUAS DE MADEIRA DE LEI,SECAO DE 5,5X2,5CM E COMPRIMENTO DE 2,00M,PRESAS COM PARAFUSOS DE PORCAS NOS PÉS DE FERRO FUNDIDO, ESTES COM 14KG, BARRA DE FERRO NO CENTRO DO ASSENTAMENTO, INCLUSIVEESPIGÃO DE FIXAÇÃO, 4 BASES DE CONCRETO DE 15X15X30CM, E PINTADA NA COR A SER INDICADA</t>
  </si>
  <si>
    <t>UN</t>
  </si>
  <si>
    <t>BAIRRO GERADOR</t>
  </si>
  <si>
    <t>PINTURAS</t>
  </si>
  <si>
    <t>11.1</t>
  </si>
  <si>
    <t>11.2</t>
  </si>
  <si>
    <t>17.012.0040-A</t>
  </si>
  <si>
    <t>PINTURA INTERNA OU EXTERNA COM TINTA IMPERMEAVEL EM CORES PARA APLICACAO SOBRE CONCRETO,TIJOLOS,PEDRAS OU ARGAMASSA DE SUPERFÍCIE POROSA, EM DUAS DEMÃOS, USANDO ÁGUA COMO DILUENTE.</t>
  </si>
  <si>
    <t>17.040.0024-A</t>
  </si>
  <si>
    <t>PINTURA DE PISO CIMENTADO LISO COM TINTA 100% ACRILICA,INCLUSIVE LIXAMENTO,LIMPEZA E TRES DEMAOS DE ACABAMENTO APLICADAS A ROLO DE LÃ, DILUIÇÃO EM ÁGUA A 20%.</t>
  </si>
  <si>
    <t>17.017.0110-A</t>
  </si>
  <si>
    <t>PINTURA INTERNA OU EXTERNA SOBRE MADEIRA,COM TINTA A OLEO BRILHANTE OU ACETINADA,LIXAMENTO,UMA DEMAO DE VERNIZ ISOLANTEINCOLOR,DUAS DEMAOS DE MASSA PARA MADEIRA,LIXAMENTO E REMOCAO DE PO,UMA DEMAO DE FUNDO SINTETICO NIVELADOR E DUAS DEMAOSDE ACABAMENTO</t>
  </si>
  <si>
    <t>ILUMINAÇAO PUBLICA</t>
  </si>
  <si>
    <t>03.010.0019-A</t>
  </si>
  <si>
    <t>3.4</t>
  </si>
  <si>
    <t>20.104.0005-A</t>
  </si>
  <si>
    <t>SAIBRO,EXCLUSIVE TRANSPORTE,INCLUSIVE CARGA NO CAMINHÃO</t>
  </si>
  <si>
    <t>PAPELEIRA PLASTICA P/VIAS E PRACAS PUBLICAS EM POLIETILENO(DIN),CAPACIDADE PARA 50L,MEDINDO(75,50X34,50X43,50)CM.FORNECIMENTO E COLOCAÇÃO</t>
  </si>
  <si>
    <t>09.026.0025-A</t>
  </si>
  <si>
    <t>Administração Central</t>
  </si>
  <si>
    <t>Risco</t>
  </si>
  <si>
    <t>Lucro</t>
  </si>
  <si>
    <t>Itens</t>
  </si>
  <si>
    <t>Siglas</t>
  </si>
  <si>
    <t>% Adotado</t>
  </si>
  <si>
    <t>AC</t>
  </si>
  <si>
    <t>Seguro e Garantia</t>
  </si>
  <si>
    <t>SG</t>
  </si>
  <si>
    <t>R</t>
  </si>
  <si>
    <t>Despesas Financeiras</t>
  </si>
  <si>
    <t>DF</t>
  </si>
  <si>
    <t>L</t>
  </si>
  <si>
    <t>Tributos (impostos COFINS 3%, e  PIS 0,65%)</t>
  </si>
  <si>
    <t>CP</t>
  </si>
  <si>
    <t>Tributos (ISS, variável de acordo com o município)</t>
  </si>
  <si>
    <t>ISS</t>
  </si>
  <si>
    <t>Tributos (Contribuição Previdenciária sobre a Receita Bruta - 0% ou 4,5% - Desoneração)</t>
  </si>
  <si>
    <t>CPRB</t>
  </si>
  <si>
    <t>BDI SEM desoneração (Fórmula Acórdão TCU)</t>
  </si>
  <si>
    <t>BDI PAD</t>
  </si>
  <si>
    <t>BDI COM desoneração</t>
  </si>
  <si>
    <t>BDI DES</t>
  </si>
  <si>
    <t>BDI =26,75%</t>
  </si>
  <si>
    <t>BASES E PAVIMENTOS</t>
  </si>
  <si>
    <t>08.027.0040-A</t>
  </si>
  <si>
    <t>MEIO-FIO RETO DE CONCRETO SIMPLES FCK=15MPA,MOLDADO NO LOCAL,TIPO DER-RJ,MEDINDO 0,15M NA BASE E COM ALTURA DE 0,30M,REJ
             UNTAMENTO COM ARGAMASSA DE CIMENTO E AREIA,NO TRACO 1:3,5,COM FORNECIMENTO DE TODOS OS MATERIAIS,ESCAVACAO E REATERRO</t>
  </si>
  <si>
    <t>6.1</t>
  </si>
  <si>
    <t>6.2</t>
  </si>
  <si>
    <t>08.027.0041-A</t>
  </si>
  <si>
    <t>MEIO-FIO CURVO DE CONCRETO SIMPLES FCK=15MPA,MOLDADO NO LOCAL,TIPO DER-RJ,MEDINDO 0,15M NA BASE E COM ALTURA DE 0,30M,RE
             JUNTAMENTO COM ARGAMASSA DE CIMENTO E AREIA,NO TRACO 1:3,5,COM FORNECIMENTO DE TODOS OS MATERIAIS,ESCAVACAO E REATERRO</t>
  </si>
  <si>
    <t>13.373.0020-A</t>
  </si>
  <si>
    <t>PISO DE CONCRETO ARMADO MONOLITICO,C/JUNTA FRIA,ALISADO C/REGUA VIBRATORIA,ESPESSURA 10CM,SOBRE TERRENO ACERTADO E SOBRE
             LASTRO DE BRITA,EXCLUSIVE ACERTO DO TERRENO,INCLUSIVE BRITA,LONA DE TECIDO RESINADO,TELA SOLDADA 15X15CM #4,2MM(DUPLA),
             CONCRETO USINADO RESISTENCIA A COMPRESSAO 20MPA C/TRANSPORTEDO CONCRETO E TODA A MAO-DE-OBRA E EQUIPAMENTOS NECESSARIOS</t>
  </si>
  <si>
    <t>8.5</t>
  </si>
  <si>
    <t>CONCRETO DOSADO RACIONALMENTE PARA UMA RESISTENCIA CARACTERISTICA A COMPRESSAO DE 15MPA,INCLUSIVE MATERIAIS,TRANSPORTE,PREPARO COM BETONEIRA,LANCAMENTO E ADENSAMENTO</t>
  </si>
  <si>
    <t>FORMAS DE MADEIRA DE 3ª PARA MOLDAGEM DE PECAS DE CONCRETO ARMADO COM PARAMENTOS PLANOS,EM LAJES,VIGAS,PAREDES,ETC,SERVINDO A MADEIRA 2 VEZES,INCLUSIVE DESMOLDAGEM,EXCLUSIVE ESCORAMENTO</t>
  </si>
  <si>
    <t xml:space="preserve">PERGOLADO DE MADEIRA </t>
  </si>
  <si>
    <t>7.1</t>
  </si>
  <si>
    <t>JARDINEIRAS</t>
  </si>
  <si>
    <t>7.2</t>
  </si>
  <si>
    <t>7.3</t>
  </si>
  <si>
    <t>10.1</t>
  </si>
  <si>
    <t>10.2</t>
  </si>
  <si>
    <t>10.3</t>
  </si>
  <si>
    <t xml:space="preserve">BAIRRO: GERADOR </t>
  </si>
  <si>
    <t>13.301.0081-A</t>
  </si>
  <si>
    <t>PISO CIMENTADO,COM 1,5CM DE ESPESSURA,COM ARGAMASSA DE CIMENTO E AREIA, NO TRACO 1:3, COM ACABAMENTO ASPERO, SOBRE BASE 
             EXISTENTE</t>
  </si>
  <si>
    <t xml:space="preserve">pintura da amarelinha </t>
  </si>
  <si>
    <t xml:space="preserve">cercar todo entorno da obra para dividir as ruas da obra </t>
  </si>
  <si>
    <t>4 º MÊS</t>
  </si>
  <si>
    <t>8.4</t>
  </si>
  <si>
    <t>02.004.0013-A</t>
  </si>
  <si>
    <t>2.6</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</si>
  <si>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</si>
  <si>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13.348.0010-A</t>
  </si>
  <si>
    <t>REVESTIMENTO DE PISOS COM GRANITO CINZA ANDORINHA,EM PLACAS,COM ESPESSURA DE 2CM,POLIDO,ASSENTE EM SUPERFICIE EM OSSO,CO
             M NATA DE CIMENTO SOBRE ARGAMASSA DE CIMENTO,AREIA E SAIBRO,NO TRACO 1:2:2 E REJUNTAMENTO PRONTO</t>
  </si>
  <si>
    <t>Largura média</t>
  </si>
  <si>
    <t>Comp</t>
  </si>
  <si>
    <t>área</t>
  </si>
  <si>
    <t>área total da praça</t>
  </si>
  <si>
    <t>Quant.</t>
  </si>
  <si>
    <t>altura</t>
  </si>
  <si>
    <t>largura</t>
  </si>
  <si>
    <t>comp</t>
  </si>
  <si>
    <t>Larg.</t>
  </si>
  <si>
    <t>Alt.</t>
  </si>
  <si>
    <t>Placa padrão EMOP</t>
  </si>
  <si>
    <t>LOCAL</t>
  </si>
  <si>
    <t>volume</t>
  </si>
  <si>
    <t>calçada</t>
  </si>
  <si>
    <t>area</t>
  </si>
  <si>
    <t>praça</t>
  </si>
  <si>
    <t>pergolado</t>
  </si>
  <si>
    <t>contenção aterro</t>
  </si>
  <si>
    <t>larg</t>
  </si>
  <si>
    <t>profund</t>
  </si>
  <si>
    <t>0,50</t>
  </si>
  <si>
    <t>quant</t>
  </si>
  <si>
    <t>TxKM</t>
  </si>
  <si>
    <t>peso específico (t/m3)</t>
  </si>
  <si>
    <t>peso</t>
  </si>
  <si>
    <t>meio fio</t>
  </si>
  <si>
    <t>paralelepipedos</t>
  </si>
  <si>
    <t>peso(T)</t>
  </si>
  <si>
    <t>distância(KM)</t>
  </si>
  <si>
    <t>quant.</t>
  </si>
  <si>
    <t>quant. (m3)</t>
  </si>
  <si>
    <t>MEDIDAS DO MEIO FIO (m)</t>
  </si>
  <si>
    <t>SOMA (m)</t>
  </si>
  <si>
    <t>praça a ser construída</t>
  </si>
  <si>
    <t>111,85+80,70</t>
  </si>
  <si>
    <t>MEDIDAS DO PARALELO</t>
  </si>
  <si>
    <t>415,25-62,82</t>
  </si>
  <si>
    <t>110,91-12,59</t>
  </si>
  <si>
    <t>ESTRUTURAS</t>
  </si>
  <si>
    <t>11.009.0060-B</t>
  </si>
  <si>
    <t>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NASFORMAS</t>
  </si>
  <si>
    <t>Peso do aço 5.00 mm ( 0,16kg/m)</t>
  </si>
  <si>
    <t>VIGA DA JARDINEIRA - armadura transversal</t>
  </si>
  <si>
    <t>comp. da viga</t>
  </si>
  <si>
    <t>quantidade de barras transversais (c-15cm)</t>
  </si>
  <si>
    <t>comp. das barras transversais  com gancho de 5cm</t>
  </si>
  <si>
    <t xml:space="preserve">viga </t>
  </si>
  <si>
    <t>PESO TOTAL DIM 5.0mm (JARDINEIRA)</t>
  </si>
  <si>
    <t>52,60+41,42+18,06+9,60</t>
  </si>
  <si>
    <t>52,60+41,42+18,06+9,60=121,68</t>
  </si>
  <si>
    <t>811,20</t>
  </si>
  <si>
    <t>11.009.0070-B</t>
  </si>
  <si>
    <t>BARRA DE ACO CA-50,COM SALIENCIA OU MOSSA,COEFICIENTE DE CONFORMACAO SUPERFICIAL MINIMO (ADERENCIA) IGUAL A 1,5,DIAMETRODE 6,3MM,DESTINADA A ARMADURA DE CONCRETO ARMADO,COMPREENDENDO 10% DE PERDAS DE PONTAS E ARAME 18.FORNECIMENTO,CORTE,DOBRAGEM,MONTAGEM E COLOCACAO DO ACO NAS FORMAS</t>
  </si>
  <si>
    <t>VIGA DA JARDINEIRA - armadura longitudinal</t>
  </si>
  <si>
    <t>quantidade de barras longitudinais</t>
  </si>
  <si>
    <t xml:space="preserve">comp. das barras longitudinais  </t>
  </si>
  <si>
    <t>Peso do aço 6.3 mm ( 0,25kg/m)</t>
  </si>
  <si>
    <t>8</t>
  </si>
  <si>
    <t>PESO TOTAL DIM 6.3mm (JARDINEIRA)</t>
  </si>
  <si>
    <t>7.4</t>
  </si>
  <si>
    <t>121,68</t>
  </si>
  <si>
    <t>quantidade</t>
  </si>
  <si>
    <t>0,15</t>
  </si>
  <si>
    <t>1</t>
  </si>
  <si>
    <t xml:space="preserve">JARDINEIRAS </t>
  </si>
  <si>
    <t>PERGOLADO</t>
  </si>
  <si>
    <t>0,70</t>
  </si>
  <si>
    <t>26,33</t>
  </si>
  <si>
    <t>0,30</t>
  </si>
  <si>
    <t>2</t>
  </si>
  <si>
    <t>12,77</t>
  </si>
  <si>
    <t>CONT. ATERRO</t>
  </si>
  <si>
    <t>11.004.0020-B</t>
  </si>
  <si>
    <t>FORMAS DE MADEIRA DE 3ª PARA MOLDAGEM DE PECAS DE CONCRETO ARMADO COM PARAMENTOS PLANOS,EM LAJES,VIGAS,PAREDES,ETC,SERVINDO A MADEIRA 3 VEZES,INCLUSIVE DESMOLDAGEM,EXCLUSIVE ESCORAMENTO.</t>
  </si>
  <si>
    <t>área total de forma m2</t>
  </si>
  <si>
    <t>COMP</t>
  </si>
  <si>
    <t>ALTUR</t>
  </si>
  <si>
    <t>QUANT</t>
  </si>
  <si>
    <t>REVESTIMENTO DE PISO COM CERAMICA TATIL ALERTA,(LADRILHO HIDRAULICO) PARA PESSOAS COM NECESSIDADES  ESPECIFICAS,ASSENTESSOBRE SUPERFICIE EM OSSO,CONFORME ITEM 13.330.0010</t>
  </si>
  <si>
    <t>AREA</t>
  </si>
  <si>
    <t>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</si>
  <si>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area do projeto</t>
  </si>
  <si>
    <t xml:space="preserve">PLANTIO DE GRAMA EM TODAS AS JARDINEIRAS </t>
  </si>
  <si>
    <t>09.001.0020-A</t>
  </si>
  <si>
    <t>PLANTIO DE GRAMA EM PLACAS TIPO ESMERALDA,INCLUSIVE FORNECIMENTO DA GRAMA E TRANSPORTE,EXCLUSIVE PREPARO DO TERRENO E OMATERIAL PARA ESTE</t>
  </si>
  <si>
    <t>Local</t>
  </si>
  <si>
    <t>Área no projeto</t>
  </si>
  <si>
    <t>m²</t>
  </si>
  <si>
    <t>todas as jardineiras</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</si>
  <si>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</si>
  <si>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PAPELEIRA PLASTICA P/VIAS E PRACAS PUBLICAS EM POLIETILENO(DIN),CAPACIDADE PARA 50L,MEDINDO(75,50X34,50X43,50)CM.FORNECIMENTO E COLOCACAO</t>
  </si>
  <si>
    <t>Quantidade</t>
  </si>
  <si>
    <t>Área m²</t>
  </si>
  <si>
    <t>pint. Amarelinha</t>
  </si>
  <si>
    <t>5</t>
  </si>
  <si>
    <t>BDI</t>
  </si>
  <si>
    <t>SINAP</t>
  </si>
  <si>
    <t>Marcação de toda a obra</t>
  </si>
  <si>
    <t>escavação de toda a obra como indica o memorial de calculo</t>
  </si>
  <si>
    <t>aterro de toda a praça</t>
  </si>
  <si>
    <t>saibro de toda a praça</t>
  </si>
  <si>
    <t xml:space="preserve">trasporte de todo o paralelo e meio fio </t>
  </si>
  <si>
    <t>carga de todo o paralelo e meio fio</t>
  </si>
  <si>
    <t>todo o meio fio que cerca apraça</t>
  </si>
  <si>
    <t>todo o paralelo dentro da praça</t>
  </si>
  <si>
    <t>meio fio em toda a obra dividindo a rua da praça</t>
  </si>
  <si>
    <t xml:space="preserve">meio fio para as curvas </t>
  </si>
  <si>
    <t xml:space="preserve">todas as jardineiras </t>
  </si>
  <si>
    <t xml:space="preserve">formas para toda a obra </t>
  </si>
  <si>
    <t>devera ser assentado como indica o projeto</t>
  </si>
  <si>
    <t>piso da praça</t>
  </si>
  <si>
    <t>revestimento das jardineiras</t>
  </si>
  <si>
    <t>piso cimentado sera aplicado após a cura da concretagem da praça para regularizar</t>
  </si>
  <si>
    <t xml:space="preserve">grama em todo os canteiros </t>
  </si>
  <si>
    <t xml:space="preserve">em todos os canteiros </t>
  </si>
  <si>
    <t>banco fixado com indica o projeto</t>
  </si>
  <si>
    <t>sera fixado com indica o projeto</t>
  </si>
  <si>
    <t xml:space="preserve">pintura de todo o pilso </t>
  </si>
  <si>
    <t>pintura do pergolado</t>
  </si>
  <si>
    <t>OBRA:CONSTRUÇÃO DE UMA PRAÇA</t>
  </si>
  <si>
    <t>Espécies vegetais com aproximadamente 40cm de altura, tipo Arbusto Azaléa (Rhododendron simsii), Arbusto Banana de Macaco/Guaimbé (Philodendron Bipinnatifidum) ou similar. FORNECIMENTO</t>
  </si>
  <si>
    <t>09.003.0036-A</t>
  </si>
  <si>
    <t xml:space="preserve"> </t>
  </si>
  <si>
    <t>18.027.0089-A</t>
  </si>
  <si>
    <t xml:space="preserve"> Luminária fechada, para iluminação de ruas, avenidas e praças, na forma ovóide, corpo refletor estampado em chapa de alumínio, refrator prismático em vidro boro-silicato, para lâmpada: mista até 500W, vapor de mercúrio, vapor de sódio ou vapor metálico até 400W, inclusive 20,00m de fio 2,5mm², exclusive lâmpada e reator. FORNECIMENTO e COLOCAÇÃO</t>
  </si>
  <si>
    <t>Aterro com material de 1ª categoria, compactado manualmente em camadas de 20cm, até uma altura máxima de 80cm, para suporte de camada de concreto, inclusive dois tiros de pá, espalhamento e rega, exclusive fornecimento da terra</t>
  </si>
  <si>
    <t>03.009.0004-A</t>
  </si>
  <si>
    <t>6</t>
  </si>
  <si>
    <t>16,64</t>
  </si>
  <si>
    <t xml:space="preserve">18.260.0045-A                                           </t>
  </si>
  <si>
    <t xml:space="preserve">18.260.0070-A                                           </t>
  </si>
  <si>
    <t>RELE FOTOELETRICO,PARA COMANDO DE ILUMINACAO EXTERNA,NA TENSAO DE 220V E CARGA MAXIMA DE 1.000W.FORNECIMENTO E COLOCACAO</t>
  </si>
  <si>
    <t>BRACO PARA ILUMINACAO DE RUAS,EM TUBO DE ACO GALVANIZADO COM DIAMETRO DE=48,2MM,PARA FIXACAO EM POSTE OU PAREDE,PROJECAO HORIZONTAL=2500MM,PROJECAO VERTICAL=1660MM.FORNECIMENTO E COLOCACAO</t>
  </si>
  <si>
    <r>
      <rPr>
        <sz val="10"/>
        <color rgb="FF000000"/>
        <rFont val="Arial"/>
        <family val="2"/>
      </rPr>
      <t xml:space="preserve">LAMPADA MULTIVAPOR METALICO (MVM) DE 400W,BULBO OVOIDE.FORNECIMENTO                                                                   </t>
    </r>
    <r>
      <rPr>
        <sz val="8"/>
        <color rgb="FF000000"/>
        <rFont val="Arial"/>
        <family val="2"/>
      </rPr>
      <t xml:space="preserve">                                 </t>
    </r>
  </si>
  <si>
    <t xml:space="preserve">21.045.0082-A                                           </t>
  </si>
  <si>
    <t>Placa ART e RRT</t>
  </si>
  <si>
    <t>11.3</t>
  </si>
  <si>
    <t>11.4</t>
  </si>
  <si>
    <t xml:space="preserve">POSTE DE CONCRETO,COM SECAO CIRCULAR,COM 9,00M DE COMPRIMENTO E CARGA NOMINAL NO TOPO DE 400KG,INCLUSIVE ESCAVACAO,EXCLUSIVE TRANSPORTE.FORNECIMENTO E COLOCACAO
 </t>
  </si>
  <si>
    <t xml:space="preserve">18.045.0028-A                                           </t>
  </si>
  <si>
    <t>11.5</t>
  </si>
  <si>
    <t xml:space="preserve">15.007.0710-A                                           </t>
  </si>
  <si>
    <t>11.6</t>
  </si>
  <si>
    <t xml:space="preserve">ATERRO COM TERRA PRETA VEGETAL,PARA EXECUCAO DE GRAMADOS					</t>
  </si>
  <si>
    <t>09.006.0030-A</t>
  </si>
  <si>
    <t>ARMACAO SECUNDARIA OU REX PARA 2 LINHAS,COMPLETA.FORNECIMENTO E COLOCACAO</t>
  </si>
  <si>
    <t>aterro para todas as jardineiras</t>
  </si>
  <si>
    <t>9.5</t>
  </si>
  <si>
    <t>jardineiras</t>
  </si>
  <si>
    <t>0,20</t>
  </si>
  <si>
    <t>PREÇO BASE: EMOP 08/2023 E SINAP 08/2023 - DESONERADO</t>
  </si>
  <si>
    <t>LARG.</t>
  </si>
  <si>
    <t>2.55</t>
  </si>
  <si>
    <t>Seguir como indica o projeto.</t>
  </si>
  <si>
    <t>concreto para jardineiras, base do pergolado  cont. do aterro para o segundo nivel da praça</t>
  </si>
  <si>
    <t xml:space="preserve"> INSTALAÇÃO DE PERGOLADO DE MADEIRA, EM MAÇARANDUBA, ANGELIM OU EQUIVALENTE DA REGIÃO, FIXADO COM CONCRETO SOBRE PISO DE CONCRETO EXISTENTE. AF_11/20</t>
  </si>
  <si>
    <t>BDI 1</t>
  </si>
  <si>
    <t>TIPO DE OBRA</t>
  </si>
  <si>
    <t>Construção de Praças Urbanas, Rodovias, Ferrovias e recapeamento e pavimentação de vias urbanas</t>
  </si>
  <si>
    <t/>
  </si>
  <si>
    <t>Os valores de BDI foram calculados com o emprego da fórmula:</t>
  </si>
  <si>
    <t>(1+AC + S + R + G)*(1 + DF)*(1+L)</t>
  </si>
  <si>
    <t xml:space="preserve"> - 1</t>
  </si>
  <si>
    <t>(1-CP-ISS-CRPB)</t>
  </si>
  <si>
    <t>Declaro para os devidos fins que, conforme legislação tributária municipal, a base de cálculo deste tipo de obra corresponde à 100%, com a respectiva alíquota de 2%.</t>
  </si>
  <si>
    <t>Declaro para os devidos fins que o regime de Contribuição Previdenciária sobre a Receita Bruta adotado para elaboração do orçamento foi COM Desoneração, e que esta é a alternativa mais adequada para a Administração Pública.</t>
  </si>
  <si>
    <t xml:space="preserve">PREFEITURA MUNICIPAL DE SANTO ANTONIO DE  PADUA </t>
  </si>
  <si>
    <t xml:space="preserve">MEMORIAL DISCRITIVO </t>
  </si>
  <si>
    <t>MEMORIAL DE CALCULO</t>
  </si>
  <si>
    <t>8.6</t>
  </si>
  <si>
    <t>13.001.0065-B</t>
  </si>
  <si>
    <t>Revestimento externo, emboço, de uma vez, com argamassa de cimento, cal hidratada aditivada e areia, no traço 1:1:12, com 2,5cm de espessura, inclusive chapisco de cimento e areia, no traço 1:3</t>
  </si>
  <si>
    <t xml:space="preserve">Emboço para toda a area externa das jardineiras </t>
  </si>
  <si>
    <t>reaterro da escavação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</si>
</sst>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R$&quot;\ * #,##0.00_-;\-&quot;R$&quot;\ * #,##0.00_-;_-&quot;R$&quot;\ * &quot;-&quot;??_-;_-@_-"/>
    <numFmt numFmtId="43" formatCode="_-* #,##0.00_-;\-* #,##0.00_-;_-* &quot;-&quot;??_-;_-@_-"/>
    <numFmt numFmtId="164" formatCode="_(* #,##0.00_);_(* \(#,##0.00\);_(* &quot;-&quot;??_);_(@_)"/>
    <numFmt numFmtId="165" formatCode="#,##0.00&quot; &quot;;&quot; (&quot;#,##0.00&quot;)&quot;;&quot; -&quot;#&quot; &quot;;@&quot; &quot;"/>
    <numFmt numFmtId="166" formatCode="#,##0.00&quot; &quot;;&quot;-&quot;#,##0.00&quot; &quot;;&quot; -&quot;#&quot; &quot;;@&quot; &quot;"/>
    <numFmt numFmtId="167" formatCode="[$R$-416]&quot; &quot;#,##0.00;[Red]&quot;-&quot;[$R$-416]&quot; &quot;#,##0.00"/>
    <numFmt numFmtId="168" formatCode="&quot;R$&quot;#,##0.00"/>
    <numFmt numFmtId="169" formatCode="&quot;R$&quot;#,##0;[Red]\-&quot;R$&quot;#,##0"/>
    <numFmt numFmtId="170" formatCode="_(* #,##0.00_);_(* \(#,##0.00\);_(* \-??_);_(@_)"/>
    <numFmt numFmtId="171" formatCode="#,##0.0"/>
    <numFmt numFmtId="172" formatCode="&quot;Sim&quot;;&quot;Sim&quot;;&quot;Não&quot;"/>
    <numFmt numFmtId="173" formatCode="_(* #,##0.0_);_(* \(#,##0.0\);_(* &quot;-&quot;??_);_(@_)"/>
    <numFmt numFmtId="174" formatCode="_-* #,##0.000_-;\-* #,##0.000_-;_-* &quot;-&quot;??_-;_-@_-"/>
    <numFmt numFmtId="175" formatCode="_(&quot;R$ &quot;* #,##0.00_);_(&quot;R$ &quot;* \(#,##0.00\);_(&quot;R$ &quot;* \-??_);_(@_)"/>
  </numFmts>
  <fonts count="75">
    <font>
      <sz val="11"/>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Arial"/>
      <family val="2"/>
    </font>
    <font>
      <sz val="10"/>
      <name val="Arial1"/>
    </font>
    <font>
      <sz val="8"/>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sz val="11"/>
      <color indexed="8"/>
      <name val="Calibri"/>
      <family val="2"/>
    </font>
    <font>
      <b/>
      <sz val="12"/>
      <name val="Arial"/>
      <family val="2"/>
    </font>
    <font>
      <b/>
      <sz val="11"/>
      <name val="Arial"/>
      <family val="2"/>
    </font>
    <font>
      <sz val="9"/>
      <name val="Arial"/>
      <family val="2"/>
    </font>
    <font>
      <sz val="11"/>
      <name val="Arial"/>
      <family val="2"/>
    </font>
    <font>
      <b/>
      <sz val="16"/>
      <name val="Arial"/>
      <family val="2"/>
    </font>
    <font>
      <b/>
      <sz val="14"/>
      <name val="Arial"/>
      <family val="2"/>
    </font>
    <font>
      <sz val="14"/>
      <name val="Arial"/>
      <family val="2"/>
    </font>
    <font>
      <sz val="12"/>
      <name val="Arial"/>
      <family val="2"/>
    </font>
    <font>
      <sz val="10"/>
      <color rgb="FF000000"/>
      <name val="Arial"/>
      <family val="2"/>
    </font>
    <font>
      <sz val="9"/>
      <color indexed="81"/>
      <name val="Segoe UI"/>
      <family val="2"/>
    </font>
    <font>
      <sz val="11"/>
      <color rgb="FF000000"/>
      <name val="Arial"/>
      <family val="2"/>
    </font>
    <font>
      <sz val="11"/>
      <name val="Calibri"/>
      <family val="2"/>
      <scheme val="minor"/>
    </font>
    <font>
      <b/>
      <sz val="11"/>
      <color rgb="FF3F3F3F"/>
      <name val="Calibri"/>
      <family val="2"/>
      <scheme val="minor"/>
    </font>
    <font>
      <sz val="10"/>
      <color theme="1"/>
      <name val="Arial"/>
      <family val="2"/>
    </font>
    <font>
      <b/>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indexed="8"/>
      <name val="Arial"/>
      <family val="2"/>
    </font>
    <font>
      <b/>
      <sz val="18"/>
      <color theme="3"/>
      <name val="Cambria"/>
      <family val="2"/>
      <scheme val="major"/>
    </font>
    <font>
      <sz val="12"/>
      <name val="Times New Roman"/>
      <family val="1"/>
    </font>
    <font>
      <sz val="11"/>
      <color rgb="FF9C6500"/>
      <name val="Calibri"/>
      <family val="2"/>
      <scheme val="minor"/>
    </font>
    <font>
      <sz val="8"/>
      <color theme="1"/>
      <name val="Calibri"/>
      <family val="2"/>
      <scheme val="minor"/>
    </font>
    <font>
      <sz val="10"/>
      <name val="Helvetica"/>
      <family val="2"/>
    </font>
    <font>
      <sz val="8"/>
      <color indexed="8"/>
      <name val="Calibri"/>
      <family val="2"/>
    </font>
    <font>
      <b/>
      <sz val="10"/>
      <color indexed="8"/>
      <name val="Arial"/>
      <family val="2"/>
    </font>
    <font>
      <b/>
      <sz val="11"/>
      <color rgb="FF336600"/>
      <name val="Arial"/>
      <family val="2"/>
    </font>
    <font>
      <sz val="10"/>
      <color indexed="8"/>
      <name val="Arial"/>
      <family val="2"/>
    </font>
    <font>
      <b/>
      <sz val="10"/>
      <color rgb="FF3F3F3F"/>
      <name val="Arial"/>
      <family val="2"/>
    </font>
    <font>
      <sz val="8"/>
      <color rgb="FF000000"/>
      <name val="Courier New"/>
      <family val="3"/>
    </font>
    <font>
      <b/>
      <sz val="10"/>
      <color rgb="FF000000"/>
      <name val="Arial1"/>
    </font>
    <font>
      <b/>
      <sz val="10"/>
      <color rgb="FF000000"/>
      <name val="Arial"/>
      <family val="2"/>
    </font>
    <font>
      <sz val="11"/>
      <color rgb="FF9C5700"/>
      <name val="Calibri"/>
      <family val="2"/>
      <scheme val="minor"/>
    </font>
    <font>
      <b/>
      <sz val="9"/>
      <name val="Arial"/>
      <family val="2"/>
    </font>
    <font>
      <sz val="9"/>
      <name val="Calibri"/>
      <family val="2"/>
      <scheme val="minor"/>
    </font>
    <font>
      <b/>
      <sz val="9"/>
      <name val="Calibri"/>
      <family val="2"/>
      <scheme val="minor"/>
    </font>
    <font>
      <b/>
      <sz val="11"/>
      <color rgb="FF000000"/>
      <name val="Arial"/>
      <family val="2"/>
    </font>
    <font>
      <sz val="8"/>
      <color rgb="FF000000"/>
      <name val="Arial"/>
      <family val="2"/>
    </font>
    <font>
      <sz val="10"/>
      <name val="Calibri"/>
      <family val="2"/>
      <scheme val="minor"/>
    </font>
    <font>
      <sz val="10"/>
      <color rgb="FF000000"/>
      <name val="Courier New"/>
      <family val="3"/>
    </font>
    <font>
      <b/>
      <sz val="10"/>
      <color theme="1"/>
      <name val="Calibri"/>
      <family val="2"/>
      <scheme val="minor"/>
    </font>
    <font>
      <b/>
      <sz val="10"/>
      <color rgb="FF3F3F3F"/>
      <name val="Calibri"/>
      <family val="2"/>
      <scheme val="minor"/>
    </font>
    <font>
      <sz val="10"/>
      <color theme="1"/>
      <name val="Calibri"/>
      <family val="2"/>
      <scheme val="minor"/>
    </font>
    <font>
      <b/>
      <sz val="12"/>
      <color indexed="10"/>
      <name val="Arial"/>
      <family val="2"/>
    </font>
    <font>
      <sz val="10"/>
      <color indexed="10"/>
      <name val="Arial"/>
      <family val="2"/>
    </font>
    <font>
      <i/>
      <sz val="12"/>
      <name val="Calibri"/>
      <family val="2"/>
    </font>
    <font>
      <i/>
      <u/>
      <sz val="12"/>
      <name val="Calibri"/>
      <family val="2"/>
    </font>
    <font>
      <u/>
      <sz val="10"/>
      <name val="Arial"/>
      <family val="2"/>
    </font>
    <font>
      <b/>
      <sz val="14"/>
      <color rgb="FF000000"/>
      <name val="Arial"/>
      <family val="2"/>
    </font>
  </fonts>
  <fills count="4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2F2F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3"/>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31"/>
        <bgColor indexed="42"/>
      </patternFill>
    </fill>
    <fill>
      <patternFill patternType="solid">
        <fgColor indexed="43"/>
        <bgColor indexed="26"/>
      </patternFill>
    </fill>
    <fill>
      <patternFill patternType="solid">
        <fgColor indexed="22"/>
        <bgColor indexed="4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3F3F3F"/>
      </right>
      <top style="thin">
        <color rgb="FF3F3F3F"/>
      </top>
      <bottom style="thin">
        <color rgb="FF3F3F3F"/>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s>
  <cellStyleXfs count="7822">
    <xf numFmtId="0" fontId="0" fillId="0" borderId="0"/>
    <xf numFmtId="0" fontId="11" fillId="0" borderId="0" applyNumberFormat="0" applyBorder="0" applyProtection="0"/>
    <xf numFmtId="0" fontId="11" fillId="0" borderId="0" applyNumberFormat="0" applyBorder="0" applyProtection="0"/>
    <xf numFmtId="165" fontId="11" fillId="0" borderId="0" applyBorder="0" applyProtection="0"/>
    <xf numFmtId="165" fontId="11" fillId="0" borderId="0" applyBorder="0" applyProtection="0"/>
    <xf numFmtId="0" fontId="12" fillId="0" borderId="0" applyNumberFormat="0" applyBorder="0" applyProtection="0"/>
    <xf numFmtId="0" fontId="11" fillId="0" borderId="0" applyNumberFormat="0" applyBorder="0" applyProtection="0"/>
    <xf numFmtId="166" fontId="12" fillId="0" borderId="0" applyBorder="0" applyProtection="0"/>
    <xf numFmtId="0" fontId="13" fillId="0" borderId="0" applyNumberFormat="0" applyBorder="0" applyProtection="0">
      <alignment horizontal="center"/>
    </xf>
    <xf numFmtId="0" fontId="13" fillId="0" borderId="0" applyNumberFormat="0" applyBorder="0" applyProtection="0">
      <alignment horizontal="center" textRotation="90"/>
    </xf>
    <xf numFmtId="0" fontId="6" fillId="0" borderId="0"/>
    <xf numFmtId="9" fontId="6" fillId="0" borderId="0" applyFont="0" applyFill="0" applyBorder="0" applyAlignment="0" applyProtection="0"/>
    <xf numFmtId="0" fontId="14" fillId="0" borderId="0" applyNumberFormat="0" applyBorder="0" applyProtection="0"/>
    <xf numFmtId="167" fontId="14" fillId="0" borderId="0" applyBorder="0" applyProtection="0"/>
    <xf numFmtId="164" fontId="8" fillId="0" borderId="0" applyFont="0" applyFill="0" applyBorder="0" applyAlignment="0" applyProtection="0"/>
    <xf numFmtId="164" fontId="6" fillId="0" borderId="0" applyFont="0" applyFill="0" applyBorder="0" applyAlignment="0" applyProtection="0"/>
    <xf numFmtId="165" fontId="11" fillId="0" borderId="0" applyBorder="0" applyProtection="0"/>
    <xf numFmtId="0" fontId="15" fillId="0" borderId="0"/>
    <xf numFmtId="0" fontId="5" fillId="0" borderId="0"/>
    <xf numFmtId="9" fontId="26" fillId="0" borderId="0" applyFont="0" applyFill="0" applyBorder="0" applyAlignment="0" applyProtection="0"/>
    <xf numFmtId="0" fontId="28" fillId="7" borderId="34" applyNumberFormat="0" applyAlignment="0" applyProtection="0"/>
    <xf numFmtId="0" fontId="31" fillId="0" borderId="35" applyNumberFormat="0" applyFill="0" applyAlignment="0" applyProtection="0"/>
    <xf numFmtId="0" fontId="32" fillId="0" borderId="36" applyNumberFormat="0" applyFill="0" applyAlignment="0" applyProtection="0"/>
    <xf numFmtId="0" fontId="33" fillId="0" borderId="37" applyNumberFormat="0" applyFill="0" applyAlignment="0" applyProtection="0"/>
    <xf numFmtId="0" fontId="33" fillId="0" borderId="0" applyNumberFormat="0" applyFill="0" applyBorder="0" applyAlignment="0" applyProtection="0"/>
    <xf numFmtId="0" fontId="34" fillId="8" borderId="0" applyNumberFormat="0" applyBorder="0" applyAlignment="0" applyProtection="0"/>
    <xf numFmtId="0" fontId="35" fillId="9" borderId="0" applyNumberFormat="0" applyBorder="0" applyAlignment="0" applyProtection="0"/>
    <xf numFmtId="0" fontId="36" fillId="11" borderId="38" applyNumberFormat="0" applyAlignment="0" applyProtection="0"/>
    <xf numFmtId="0" fontId="37" fillId="7" borderId="38" applyNumberFormat="0" applyAlignment="0" applyProtection="0"/>
    <xf numFmtId="0" fontId="38" fillId="0" borderId="39" applyNumberFormat="0" applyFill="0" applyAlignment="0" applyProtection="0"/>
    <xf numFmtId="0" fontId="39" fillId="12" borderId="40"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42" applyNumberFormat="0" applyFill="0" applyAlignment="0" applyProtection="0"/>
    <xf numFmtId="0" fontId="4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3"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3"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3"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3"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3"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6" fillId="0" borderId="0" applyFont="0" applyFill="0" applyBorder="0" applyAlignment="0" applyProtection="0"/>
    <xf numFmtId="0" fontId="44" fillId="38" borderId="0"/>
    <xf numFmtId="170" fontId="6" fillId="0" borderId="0" applyFill="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6" fillId="0" borderId="0"/>
    <xf numFmtId="0" fontId="6" fillId="0" borderId="0"/>
    <xf numFmtId="43" fontId="4" fillId="0" borderId="0" applyFont="0" applyFill="0" applyBorder="0" applyAlignment="0" applyProtection="0"/>
    <xf numFmtId="44" fontId="6" fillId="0" borderId="0" applyFont="0" applyFill="0" applyBorder="0" applyAlignment="0" applyProtection="0"/>
    <xf numFmtId="170" fontId="6" fillId="0" borderId="0" applyFill="0" applyAlignment="0" applyProtection="0"/>
    <xf numFmtId="0" fontId="45" fillId="0" borderId="0" applyNumberFormat="0" applyFill="0" applyBorder="0" applyAlignment="0" applyProtection="0"/>
    <xf numFmtId="0" fontId="43" fillId="17"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29" borderId="0" applyNumberFormat="0" applyBorder="0" applyAlignment="0" applyProtection="0"/>
    <xf numFmtId="0" fontId="43" fillId="33" borderId="0" applyNumberFormat="0" applyBorder="0" applyAlignment="0" applyProtection="0"/>
    <xf numFmtId="0" fontId="43" fillId="37" borderId="0" applyNumberFormat="0" applyBorder="0" applyAlignment="0" applyProtection="0"/>
    <xf numFmtId="0" fontId="4" fillId="0" borderId="0"/>
    <xf numFmtId="0" fontId="4" fillId="13" borderId="41" applyNumberFormat="0" applyFont="0" applyAlignment="0" applyProtection="0"/>
    <xf numFmtId="9" fontId="6" fillId="0" borderId="0" applyFill="0" applyBorder="0" applyAlignment="0" applyProtection="0"/>
    <xf numFmtId="4" fontId="46" fillId="0" borderId="0">
      <alignment horizontal="left" vertical="top" wrapText="1"/>
    </xf>
    <xf numFmtId="43" fontId="6" fillId="0" borderId="0" applyFont="0" applyFill="0" applyBorder="0" applyAlignment="0" applyProtection="0"/>
    <xf numFmtId="0" fontId="47" fillId="10"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6" fillId="0" borderId="0"/>
    <xf numFmtId="0" fontId="4" fillId="0" borderId="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0" fontId="4" fillId="0" borderId="0"/>
    <xf numFmtId="0" fontId="4" fillId="13" borderId="41" applyNumberFormat="0" applyFont="0" applyAlignment="0" applyProtection="0"/>
    <xf numFmtId="170" fontId="6" fillId="0" borderId="0" applyFill="0" applyAlignment="0" applyProtection="0"/>
    <xf numFmtId="43" fontId="6" fillId="0" borderId="0" applyFont="0" applyFill="0" applyBorder="0" applyAlignment="0" applyProtection="0"/>
    <xf numFmtId="170" fontId="6" fillId="0" borderId="0" applyFill="0" applyAlignment="0" applyProtection="0"/>
    <xf numFmtId="0" fontId="4" fillId="13" borderId="41" applyNumberFormat="0" applyFont="0" applyAlignment="0" applyProtection="0"/>
    <xf numFmtId="0" fontId="4" fillId="19" borderId="0" applyNumberFormat="0" applyBorder="0" applyAlignment="0" applyProtection="0"/>
    <xf numFmtId="0" fontId="4" fillId="16" borderId="0" applyNumberFormat="0" applyBorder="0" applyAlignment="0" applyProtection="0"/>
    <xf numFmtId="43" fontId="6" fillId="0" borderId="0" applyFont="0" applyFill="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20"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41" applyNumberFormat="0" applyFont="0" applyAlignment="0" applyProtection="0"/>
    <xf numFmtId="44" fontId="6" fillId="0" borderId="0" applyFont="0" applyFill="0" applyBorder="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3" borderId="41" applyNumberFormat="0" applyFont="0" applyAlignment="0" applyProtection="0"/>
    <xf numFmtId="0" fontId="4" fillId="13" borderId="41" applyNumberFormat="0" applyFont="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20"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0" fontId="4" fillId="0" borderId="0"/>
    <xf numFmtId="0" fontId="4" fillId="13" borderId="41" applyNumberFormat="0" applyFont="0" applyAlignment="0" applyProtection="0"/>
    <xf numFmtId="0" fontId="4" fillId="13" borderId="41" applyNumberFormat="0" applyFont="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20"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3" borderId="41" applyNumberFormat="0" applyFont="0" applyAlignment="0" applyProtection="0"/>
    <xf numFmtId="0" fontId="4" fillId="13" borderId="41" applyNumberFormat="0" applyFont="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20"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0" fontId="4" fillId="0" borderId="0"/>
    <xf numFmtId="0" fontId="4" fillId="13" borderId="41" applyNumberFormat="0" applyFont="0" applyAlignment="0" applyProtection="0"/>
    <xf numFmtId="0" fontId="4" fillId="13" borderId="41" applyNumberFormat="0" applyFont="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20"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3" borderId="41" applyNumberFormat="0" applyFont="0" applyAlignment="0" applyProtection="0"/>
    <xf numFmtId="0" fontId="4" fillId="13" borderId="41" applyNumberFormat="0" applyFont="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20"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3" borderId="41" applyNumberFormat="0" applyFont="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170" fontId="6" fillId="0" borderId="0" applyFill="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4" fontId="6" fillId="0" borderId="0" applyFont="0" applyFill="0" applyBorder="0" applyAlignment="0" applyProtection="0"/>
    <xf numFmtId="0" fontId="48" fillId="0" borderId="0"/>
    <xf numFmtId="0" fontId="49"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9" fontId="50"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51" fillId="0" borderId="0" applyFont="0" applyFill="0" applyBorder="0" applyAlignment="0" applyProtection="0"/>
    <xf numFmtId="172" fontId="6" fillId="0" borderId="0" applyFill="0" applyBorder="0" applyAlignment="0" applyProtection="0"/>
    <xf numFmtId="43" fontId="6" fillId="0" borderId="0" applyFont="0" applyFill="0" applyBorder="0" applyAlignment="0" applyProtection="0"/>
    <xf numFmtId="43" fontId="50" fillId="0" borderId="0" applyFont="0" applyFill="0" applyBorder="0" applyAlignment="0" applyProtection="0"/>
    <xf numFmtId="0" fontId="52" fillId="38" borderId="0"/>
    <xf numFmtId="43" fontId="6" fillId="0" borderId="0" applyFont="0" applyFill="0" applyBorder="0" applyAlignment="0" applyProtection="0"/>
    <xf numFmtId="43" fontId="5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6" fillId="0" borderId="0" applyFill="0" applyAlignment="0" applyProtection="0"/>
    <xf numFmtId="43" fontId="50" fillId="0" borderId="0" applyFont="0" applyFill="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8" fillId="0" borderId="0"/>
    <xf numFmtId="0" fontId="53" fillId="0" borderId="0"/>
    <xf numFmtId="0" fontId="6" fillId="0" borderId="0"/>
    <xf numFmtId="0" fontId="6" fillId="0" borderId="0"/>
    <xf numFmtId="0" fontId="48" fillId="0" borderId="0"/>
    <xf numFmtId="0" fontId="4" fillId="0" borderId="0"/>
    <xf numFmtId="0" fontId="4" fillId="13" borderId="41" applyNumberFormat="0" applyFont="0" applyAlignment="0" applyProtection="0"/>
    <xf numFmtId="43" fontId="4" fillId="0" borderId="0" applyFont="0" applyFill="0" applyBorder="0" applyAlignment="0" applyProtection="0"/>
    <xf numFmtId="0" fontId="4" fillId="13" borderId="41" applyNumberFormat="0" applyFont="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0" borderId="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0" fontId="2" fillId="0" borderId="0"/>
    <xf numFmtId="0" fontId="2" fillId="13" borderId="41" applyNumberFormat="0" applyFont="0" applyAlignment="0" applyProtection="0"/>
    <xf numFmtId="0" fontId="2" fillId="13" borderId="41" applyNumberFormat="0" applyFont="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20"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1" applyNumberFormat="0" applyFont="0" applyAlignment="0" applyProtection="0"/>
    <xf numFmtId="44" fontId="6" fillId="0" borderId="0" applyFont="0" applyFill="0" applyBorder="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13" borderId="41" applyNumberFormat="0" applyFont="0" applyAlignment="0" applyProtection="0"/>
    <xf numFmtId="0" fontId="2" fillId="13" borderId="41" applyNumberFormat="0" applyFont="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20"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0" fontId="2" fillId="0" borderId="0"/>
    <xf numFmtId="0" fontId="2" fillId="13" borderId="41" applyNumberFormat="0" applyFont="0" applyAlignment="0" applyProtection="0"/>
    <xf numFmtId="0" fontId="2" fillId="13" borderId="41" applyNumberFormat="0" applyFont="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20"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13" borderId="41" applyNumberFormat="0" applyFont="0" applyAlignment="0" applyProtection="0"/>
    <xf numFmtId="0" fontId="2" fillId="13" borderId="41" applyNumberFormat="0" applyFont="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20"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0" fontId="2" fillId="0" borderId="0"/>
    <xf numFmtId="0" fontId="2" fillId="13" borderId="41" applyNumberFormat="0" applyFont="0" applyAlignment="0" applyProtection="0"/>
    <xf numFmtId="0" fontId="2" fillId="13" borderId="41" applyNumberFormat="0" applyFont="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20"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13" borderId="41" applyNumberFormat="0" applyFont="0" applyAlignment="0" applyProtection="0"/>
    <xf numFmtId="0" fontId="2" fillId="13" borderId="41" applyNumberFormat="0" applyFont="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20"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3" borderId="41" applyNumberFormat="0" applyFont="0" applyAlignment="0" applyProtection="0"/>
    <xf numFmtId="0" fontId="2" fillId="3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4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0" borderId="0"/>
    <xf numFmtId="0" fontId="2" fillId="13" borderId="41" applyNumberFormat="0" applyFont="0" applyAlignment="0" applyProtection="0"/>
    <xf numFmtId="43" fontId="2" fillId="0" borderId="0" applyFont="0" applyFill="0" applyBorder="0" applyAlignment="0" applyProtection="0"/>
    <xf numFmtId="44" fontId="26" fillId="0" borderId="0" applyFont="0" applyFill="0" applyBorder="0" applyAlignment="0" applyProtection="0"/>
    <xf numFmtId="0" fontId="58" fillId="10" borderId="0" applyNumberFormat="0" applyBorder="0" applyAlignment="0" applyProtection="0"/>
    <xf numFmtId="0" fontId="1" fillId="0" borderId="0"/>
    <xf numFmtId="0" fontId="6"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0" borderId="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1" fillId="0" borderId="0"/>
    <xf numFmtId="0" fontId="1" fillId="13" borderId="41" applyNumberFormat="0" applyFont="0" applyAlignment="0" applyProtection="0"/>
    <xf numFmtId="0" fontId="1" fillId="13" borderId="41" applyNumberFormat="0" applyFont="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41" applyNumberFormat="0" applyFont="0" applyAlignment="0" applyProtection="0"/>
    <xf numFmtId="44" fontId="6" fillId="0" borderId="0" applyFont="0" applyFill="0" applyBorder="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13" borderId="41" applyNumberFormat="0" applyFont="0" applyAlignment="0" applyProtection="0"/>
    <xf numFmtId="0" fontId="1" fillId="13" borderId="41" applyNumberFormat="0" applyFont="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1" fillId="0" borderId="0"/>
    <xf numFmtId="0" fontId="1" fillId="13" borderId="41" applyNumberFormat="0" applyFont="0" applyAlignment="0" applyProtection="0"/>
    <xf numFmtId="0" fontId="1" fillId="13" borderId="41" applyNumberFormat="0" applyFont="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13" borderId="41" applyNumberFormat="0" applyFont="0" applyAlignment="0" applyProtection="0"/>
    <xf numFmtId="0" fontId="1" fillId="13" borderId="41" applyNumberFormat="0" applyFont="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1" fillId="0" borderId="0"/>
    <xf numFmtId="0" fontId="1" fillId="13" borderId="41" applyNumberFormat="0" applyFont="0" applyAlignment="0" applyProtection="0"/>
    <xf numFmtId="0" fontId="1" fillId="13" borderId="41" applyNumberFormat="0" applyFont="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13" borderId="41" applyNumberFormat="0" applyFont="0" applyAlignment="0" applyProtection="0"/>
    <xf numFmtId="0" fontId="1" fillId="13" borderId="41" applyNumberFormat="0" applyFont="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3" borderId="41" applyNumberFormat="0" applyFont="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4"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0" borderId="0"/>
    <xf numFmtId="0" fontId="1" fillId="13" borderId="41" applyNumberFormat="0" applyFont="0" applyAlignment="0" applyProtection="0"/>
    <xf numFmtId="43" fontId="1" fillId="0" borderId="0" applyFont="0" applyFill="0" applyBorder="0" applyAlignment="0" applyProtection="0"/>
    <xf numFmtId="0" fontId="18" fillId="0" borderId="0"/>
    <xf numFmtId="175" fontId="6" fillId="0" borderId="0" applyFill="0" applyBorder="0" applyAlignment="0" applyProtection="0"/>
  </cellStyleXfs>
  <cellXfs count="567">
    <xf numFmtId="0" fontId="0" fillId="0" borderId="0" xfId="0"/>
    <xf numFmtId="0" fontId="6" fillId="0" borderId="0" xfId="10" applyAlignment="1">
      <alignment horizontal="left" vertical="center" wrapText="1"/>
    </xf>
    <xf numFmtId="0" fontId="6" fillId="0" borderId="0" xfId="10" applyAlignment="1">
      <alignment horizontal="center" vertical="center" wrapText="1"/>
    </xf>
    <xf numFmtId="164" fontId="6" fillId="0" borderId="0" xfId="14" applyFont="1" applyFill="1" applyBorder="1" applyAlignment="1">
      <alignment vertical="center" wrapText="1"/>
    </xf>
    <xf numFmtId="0" fontId="6" fillId="0" borderId="0" xfId="10" applyAlignment="1">
      <alignment vertical="center" wrapText="1"/>
    </xf>
    <xf numFmtId="0" fontId="6" fillId="0" borderId="0" xfId="10" applyAlignment="1">
      <alignment horizontal="center" vertical="center"/>
    </xf>
    <xf numFmtId="0" fontId="6" fillId="0" borderId="1" xfId="10" applyBorder="1" applyAlignment="1">
      <alignment horizontal="center" vertical="center"/>
    </xf>
    <xf numFmtId="0" fontId="6" fillId="0" borderId="1" xfId="10" applyBorder="1" applyAlignment="1">
      <alignment horizontal="left" vertical="center" wrapText="1"/>
    </xf>
    <xf numFmtId="0" fontId="6" fillId="0" borderId="1" xfId="10" applyBorder="1" applyAlignment="1">
      <alignment horizontal="left" vertical="center"/>
    </xf>
    <xf numFmtId="0" fontId="7" fillId="0" borderId="0" xfId="10" applyFont="1" applyAlignment="1">
      <alignment vertical="center"/>
    </xf>
    <xf numFmtId="164" fontId="7" fillId="3" borderId="4" xfId="14" applyFont="1" applyFill="1" applyBorder="1" applyAlignment="1">
      <alignment horizontal="center" vertical="center"/>
    </xf>
    <xf numFmtId="0" fontId="7" fillId="0" borderId="0" xfId="10" applyFont="1" applyAlignment="1">
      <alignment horizontal="left" vertical="center"/>
    </xf>
    <xf numFmtId="0" fontId="7" fillId="2" borderId="1" xfId="10" applyFont="1" applyFill="1" applyBorder="1" applyAlignment="1">
      <alignment horizontal="center" vertical="center"/>
    </xf>
    <xf numFmtId="0" fontId="7" fillId="0" borderId="0" xfId="10" applyFont="1" applyAlignment="1">
      <alignment horizontal="center" vertical="center"/>
    </xf>
    <xf numFmtId="0" fontId="7" fillId="0" borderId="1" xfId="10" applyFont="1" applyBorder="1" applyAlignment="1">
      <alignment horizontal="center" vertical="center" wrapText="1"/>
    </xf>
    <xf numFmtId="0" fontId="6" fillId="0" borderId="1" xfId="10" applyBorder="1" applyAlignment="1">
      <alignment horizontal="center" vertical="center" wrapText="1"/>
    </xf>
    <xf numFmtId="164" fontId="6" fillId="0" borderId="1" xfId="14" applyFont="1" applyFill="1" applyBorder="1" applyAlignment="1">
      <alignment horizontal="left" vertical="center"/>
    </xf>
    <xf numFmtId="0" fontId="6" fillId="0" borderId="1" xfId="0" applyFont="1" applyBorder="1" applyAlignment="1">
      <alignment horizontal="left" vertical="center" wrapText="1"/>
    </xf>
    <xf numFmtId="0" fontId="24" fillId="0" borderId="1" xfId="0" applyFont="1" applyBorder="1" applyAlignment="1">
      <alignment vertical="center" wrapText="1"/>
    </xf>
    <xf numFmtId="0" fontId="0" fillId="0" borderId="0" xfId="0" applyAlignment="1">
      <alignment horizontal="center" vertical="center"/>
    </xf>
    <xf numFmtId="0" fontId="7" fillId="5" borderId="0" xfId="10" applyFont="1" applyFill="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24" fillId="0" borderId="0" xfId="0" applyFont="1"/>
    <xf numFmtId="164" fontId="6" fillId="0" borderId="11" xfId="14" applyFont="1" applyBorder="1" applyAlignment="1">
      <alignment horizontal="center"/>
    </xf>
    <xf numFmtId="0" fontId="0" fillId="4" borderId="0" xfId="0" applyFill="1"/>
    <xf numFmtId="0" fontId="24" fillId="4" borderId="0" xfId="0" applyFont="1" applyFill="1"/>
    <xf numFmtId="9" fontId="6" fillId="4" borderId="15" xfId="11" applyFont="1" applyFill="1" applyBorder="1" applyAlignment="1">
      <alignment horizontal="center"/>
    </xf>
    <xf numFmtId="164" fontId="6" fillId="4" borderId="12" xfId="14" applyFont="1" applyFill="1" applyBorder="1" applyAlignment="1">
      <alignment horizontal="center"/>
    </xf>
    <xf numFmtId="10" fontId="7" fillId="4" borderId="17" xfId="11" applyNumberFormat="1" applyFont="1" applyFill="1" applyBorder="1" applyAlignment="1">
      <alignment horizontal="center"/>
    </xf>
    <xf numFmtId="0" fontId="0" fillId="4" borderId="0" xfId="0" applyFill="1" applyAlignment="1">
      <alignment horizontal="center"/>
    </xf>
    <xf numFmtId="0" fontId="0" fillId="4" borderId="0" xfId="0" applyFill="1" applyAlignment="1">
      <alignment horizontal="center" vertical="center"/>
    </xf>
    <xf numFmtId="164" fontId="23" fillId="4" borderId="0" xfId="14" applyFont="1" applyFill="1" applyBorder="1"/>
    <xf numFmtId="4" fontId="23" fillId="4" borderId="0" xfId="0" applyNumberFormat="1" applyFont="1" applyFill="1"/>
    <xf numFmtId="4" fontId="0" fillId="4" borderId="0" xfId="0" applyNumberFormat="1" applyFill="1"/>
    <xf numFmtId="0" fontId="7" fillId="4" borderId="0" xfId="0" applyFont="1" applyFill="1" applyAlignment="1">
      <alignment horizontal="left"/>
    </xf>
    <xf numFmtId="0" fontId="16" fillId="4" borderId="0" xfId="0" applyFont="1" applyFill="1"/>
    <xf numFmtId="164" fontId="0" fillId="4" borderId="0" xfId="0" applyNumberFormat="1" applyFill="1"/>
    <xf numFmtId="0" fontId="7" fillId="4" borderId="0" xfId="0" applyFont="1" applyFill="1"/>
    <xf numFmtId="10" fontId="7" fillId="4" borderId="0" xfId="0" applyNumberFormat="1" applyFont="1" applyFill="1"/>
    <xf numFmtId="9" fontId="6" fillId="6" borderId="15" xfId="11" applyFont="1" applyFill="1" applyBorder="1" applyAlignment="1">
      <alignment horizontal="center"/>
    </xf>
    <xf numFmtId="164" fontId="7" fillId="4" borderId="27" xfId="0" applyNumberFormat="1" applyFont="1" applyFill="1" applyBorder="1" applyAlignment="1">
      <alignment horizontal="center"/>
    </xf>
    <xf numFmtId="164" fontId="6" fillId="0" borderId="14" xfId="14" applyFont="1" applyBorder="1" applyAlignment="1">
      <alignment horizontal="center"/>
    </xf>
    <xf numFmtId="164" fontId="6" fillId="4" borderId="14" xfId="14" applyFont="1" applyFill="1" applyBorder="1" applyAlignment="1">
      <alignment horizontal="center"/>
    </xf>
    <xf numFmtId="164" fontId="7" fillId="4" borderId="8" xfId="0" applyNumberFormat="1" applyFont="1" applyFill="1" applyBorder="1" applyAlignment="1">
      <alignment horizontal="center"/>
    </xf>
    <xf numFmtId="10" fontId="7" fillId="4" borderId="22" xfId="11" applyNumberFormat="1" applyFont="1" applyFill="1" applyBorder="1" applyAlignment="1">
      <alignment horizontal="center"/>
    </xf>
    <xf numFmtId="10" fontId="6" fillId="0" borderId="0" xfId="10" applyNumberFormat="1" applyAlignment="1">
      <alignment horizontal="center" vertical="center"/>
    </xf>
    <xf numFmtId="164" fontId="7" fillId="5" borderId="0" xfId="14" applyFont="1" applyFill="1" applyBorder="1" applyAlignment="1">
      <alignment vertical="center" wrapText="1"/>
    </xf>
    <xf numFmtId="164" fontId="6" fillId="0" borderId="0" xfId="10" applyNumberFormat="1" applyAlignment="1">
      <alignment vertical="center" wrapText="1"/>
    </xf>
    <xf numFmtId="0" fontId="7" fillId="4" borderId="0" xfId="10" applyFont="1" applyFill="1" applyAlignment="1">
      <alignment horizontal="left" vertical="center"/>
    </xf>
    <xf numFmtId="0" fontId="6" fillId="2" borderId="1" xfId="10" applyFill="1" applyBorder="1" applyAlignment="1">
      <alignment horizontal="center" vertical="center"/>
    </xf>
    <xf numFmtId="0" fontId="11" fillId="0" borderId="1" xfId="1" applyBorder="1" applyAlignment="1">
      <alignment horizontal="center" vertical="center" wrapText="1"/>
    </xf>
    <xf numFmtId="0" fontId="24" fillId="0" borderId="0" xfId="0" applyFont="1" applyAlignment="1">
      <alignment horizontal="center" vertical="center" wrapText="1"/>
    </xf>
    <xf numFmtId="0" fontId="7" fillId="0" borderId="1" xfId="10" applyFont="1" applyBorder="1" applyAlignment="1">
      <alignment horizontal="left" vertical="center"/>
    </xf>
    <xf numFmtId="49" fontId="7" fillId="3" borderId="1" xfId="10" applyNumberFormat="1" applyFont="1" applyFill="1" applyBorder="1" applyAlignment="1">
      <alignment horizontal="center" vertical="center"/>
    </xf>
    <xf numFmtId="0" fontId="24"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54" fillId="7" borderId="1" xfId="20" applyFont="1" applyBorder="1" applyAlignment="1">
      <alignment horizontal="center" vertical="center"/>
    </xf>
    <xf numFmtId="0" fontId="29" fillId="7" borderId="1" xfId="20" applyFont="1" applyBorder="1" applyAlignment="1">
      <alignment horizontal="center" vertical="center" wrapText="1"/>
    </xf>
    <xf numFmtId="164" fontId="11" fillId="0" borderId="1" xfId="1" applyNumberFormat="1" applyBorder="1" applyAlignment="1">
      <alignment horizontal="center" vertical="center" wrapText="1"/>
    </xf>
    <xf numFmtId="0" fontId="6" fillId="0" borderId="5" xfId="10" applyBorder="1" applyAlignment="1">
      <alignment horizontal="center" vertical="center"/>
    </xf>
    <xf numFmtId="0" fontId="6" fillId="0" borderId="13" xfId="10" applyBorder="1" applyAlignment="1">
      <alignment horizontal="center" vertical="center"/>
    </xf>
    <xf numFmtId="165" fontId="9" fillId="0" borderId="13" xfId="4" applyFont="1" applyBorder="1" applyAlignment="1">
      <alignment horizontal="center" vertical="center" wrapText="1"/>
    </xf>
    <xf numFmtId="0" fontId="7" fillId="39" borderId="1" xfId="10" applyFont="1" applyFill="1" applyBorder="1" applyAlignment="1">
      <alignment horizontal="center" vertical="center" wrapText="1"/>
    </xf>
    <xf numFmtId="0" fontId="7" fillId="39" borderId="1" xfId="10" applyFont="1" applyFill="1" applyBorder="1" applyAlignment="1">
      <alignment horizontal="center" vertical="center"/>
    </xf>
    <xf numFmtId="0" fontId="29" fillId="0" borderId="13" xfId="0" applyFont="1" applyBorder="1" applyAlignment="1">
      <alignment horizontal="center" vertical="center" wrapText="1"/>
    </xf>
    <xf numFmtId="0" fontId="0" fillId="0" borderId="44" xfId="0" applyBorder="1"/>
    <xf numFmtId="0" fontId="56" fillId="0" borderId="1" xfId="1" applyFont="1" applyBorder="1" applyAlignment="1">
      <alignment horizontal="center" vertical="center" wrapText="1"/>
    </xf>
    <xf numFmtId="0" fontId="11" fillId="0" borderId="1" xfId="1" applyBorder="1" applyAlignment="1">
      <alignment horizontal="center" vertical="center"/>
    </xf>
    <xf numFmtId="0" fontId="6" fillId="0" borderId="13" xfId="10" applyBorder="1" applyAlignment="1">
      <alignment horizontal="center" vertical="center" wrapText="1"/>
    </xf>
    <xf numFmtId="0" fontId="6" fillId="0" borderId="1" xfId="0" applyFont="1" applyBorder="1" applyAlignment="1">
      <alignment horizontal="center" vertical="center" wrapText="1"/>
    </xf>
    <xf numFmtId="0" fontId="7" fillId="2" borderId="1" xfId="10" applyFont="1" applyFill="1" applyBorder="1" applyAlignment="1">
      <alignment horizontal="center" vertical="center" wrapText="1"/>
    </xf>
    <xf numFmtId="0" fontId="54" fillId="7" borderId="1" xfId="20" applyFont="1" applyBorder="1" applyAlignment="1">
      <alignment horizontal="center" vertical="center" wrapText="1"/>
    </xf>
    <xf numFmtId="0" fontId="57" fillId="3" borderId="1" xfId="0" applyFont="1" applyFill="1" applyBorder="1" applyAlignment="1">
      <alignment vertical="center" wrapText="1"/>
    </xf>
    <xf numFmtId="0" fontId="7" fillId="3" borderId="1" xfId="0" applyFont="1" applyFill="1" applyBorder="1" applyAlignment="1">
      <alignment horizontal="left" vertical="center" wrapText="1"/>
    </xf>
    <xf numFmtId="0" fontId="7" fillId="3" borderId="1" xfId="10" applyFont="1" applyFill="1" applyBorder="1" applyAlignment="1">
      <alignment horizontal="left" vertical="center" wrapText="1"/>
    </xf>
    <xf numFmtId="4" fontId="53" fillId="0" borderId="1" xfId="61" applyNumberFormat="1" applyFont="1" applyBorder="1" applyAlignment="1" applyProtection="1">
      <alignment vertical="center" wrapText="1"/>
      <protection locked="0"/>
    </xf>
    <xf numFmtId="0" fontId="21" fillId="4" borderId="0" xfId="0" applyFont="1" applyFill="1" applyAlignment="1">
      <alignment horizontal="left" vertical="center"/>
    </xf>
    <xf numFmtId="0" fontId="27"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6" fillId="0" borderId="5" xfId="10" applyBorder="1" applyAlignment="1">
      <alignment horizontal="center" vertical="center" wrapText="1"/>
    </xf>
    <xf numFmtId="0" fontId="30" fillId="39" borderId="1" xfId="0" applyFont="1" applyFill="1" applyBorder="1" applyAlignment="1">
      <alignment horizontal="center" vertical="center" wrapText="1"/>
    </xf>
    <xf numFmtId="0" fontId="24" fillId="0" borderId="13" xfId="0" applyFont="1" applyBorder="1" applyAlignment="1">
      <alignment horizontal="center" vertical="center" wrapText="1"/>
    </xf>
    <xf numFmtId="2" fontId="6" fillId="4" borderId="1" xfId="0" applyNumberFormat="1" applyFont="1" applyFill="1" applyBorder="1" applyAlignment="1">
      <alignment horizontal="center" vertical="center" wrapText="1"/>
    </xf>
    <xf numFmtId="0" fontId="24" fillId="4" borderId="1" xfId="0" applyFont="1" applyFill="1" applyBorder="1" applyAlignment="1">
      <alignment horizontal="center" vertical="center" wrapText="1"/>
    </xf>
    <xf numFmtId="9" fontId="6" fillId="4" borderId="11" xfId="11" applyFont="1" applyFill="1" applyBorder="1" applyAlignment="1">
      <alignment horizontal="center"/>
    </xf>
    <xf numFmtId="0" fontId="7" fillId="39" borderId="5" xfId="10" applyFont="1" applyFill="1" applyBorder="1" applyAlignment="1">
      <alignment horizontal="center" vertical="center"/>
    </xf>
    <xf numFmtId="0" fontId="7" fillId="39" borderId="5" xfId="10" applyFont="1" applyFill="1" applyBorder="1" applyAlignment="1">
      <alignment horizontal="center" vertical="center" wrapText="1"/>
    </xf>
    <xf numFmtId="164" fontId="7" fillId="39" borderId="5" xfId="14" applyFont="1" applyFill="1" applyBorder="1" applyAlignment="1">
      <alignment horizontal="center" vertical="center" wrapText="1"/>
    </xf>
    <xf numFmtId="164" fontId="18" fillId="40" borderId="1" xfId="14" applyFont="1" applyFill="1" applyBorder="1" applyAlignment="1">
      <alignment horizontal="center"/>
    </xf>
    <xf numFmtId="0" fontId="18" fillId="0" borderId="7" xfId="5243" applyFont="1" applyBorder="1" applyAlignment="1">
      <alignment vertical="center"/>
    </xf>
    <xf numFmtId="0" fontId="27" fillId="0" borderId="0" xfId="0" applyFont="1" applyAlignment="1">
      <alignment horizontal="center"/>
    </xf>
    <xf numFmtId="0" fontId="18" fillId="0" borderId="0" xfId="0" applyFont="1" applyAlignment="1">
      <alignment vertical="center"/>
    </xf>
    <xf numFmtId="0" fontId="62" fillId="0" borderId="0" xfId="0" applyFont="1" applyAlignment="1">
      <alignment horizontal="center"/>
    </xf>
    <xf numFmtId="164" fontId="27" fillId="0" borderId="1" xfId="14" applyFont="1" applyBorder="1"/>
    <xf numFmtId="0" fontId="62" fillId="0" borderId="47" xfId="0" applyFont="1" applyBorder="1" applyAlignment="1">
      <alignment horizontal="center"/>
    </xf>
    <xf numFmtId="0" fontId="18" fillId="0" borderId="1" xfId="5243" applyFont="1" applyBorder="1" applyAlignment="1">
      <alignment horizontal="center" vertical="center" wrapText="1"/>
    </xf>
    <xf numFmtId="164" fontId="27" fillId="0" borderId="6" xfId="14" applyFont="1" applyFill="1" applyBorder="1" applyAlignment="1">
      <alignment horizontal="center" vertical="center" wrapText="1"/>
    </xf>
    <xf numFmtId="0" fontId="27" fillId="0" borderId="1" xfId="0" applyFont="1" applyBorder="1" applyAlignment="1">
      <alignment horizontal="center" vertical="center"/>
    </xf>
    <xf numFmtId="49" fontId="18" fillId="40" borderId="1" xfId="0" applyNumberFormat="1" applyFont="1" applyFill="1" applyBorder="1" applyAlignment="1">
      <alignment horizontal="center" wrapText="1"/>
    </xf>
    <xf numFmtId="164" fontId="6" fillId="0" borderId="1" xfId="14" applyFont="1" applyBorder="1" applyAlignment="1">
      <alignment horizontal="center" vertical="center"/>
    </xf>
    <xf numFmtId="0" fontId="18" fillId="0" borderId="0" xfId="0" applyFont="1" applyAlignment="1">
      <alignment horizontal="left" wrapText="1"/>
    </xf>
    <xf numFmtId="0" fontId="60" fillId="0" borderId="1" xfId="5241" applyFont="1" applyFill="1" applyBorder="1" applyAlignment="1">
      <alignment horizontal="center" vertical="center" wrapText="1"/>
    </xf>
    <xf numFmtId="43" fontId="6" fillId="0" borderId="1" xfId="0" applyNumberFormat="1" applyFont="1" applyBorder="1" applyAlignment="1">
      <alignment horizontal="center" vertical="center" wrapText="1"/>
    </xf>
    <xf numFmtId="43" fontId="6" fillId="4" borderId="1" xfId="0" applyNumberFormat="1" applyFont="1" applyFill="1" applyBorder="1" applyAlignment="1">
      <alignment horizontal="center" vertical="center" wrapText="1"/>
    </xf>
    <xf numFmtId="0" fontId="59" fillId="0" borderId="47" xfId="5243" applyFont="1" applyBorder="1" applyAlignment="1">
      <alignment horizontal="center"/>
    </xf>
    <xf numFmtId="164" fontId="27" fillId="0" borderId="1" xfId="14" applyFont="1" applyBorder="1" applyAlignment="1">
      <alignment horizontal="center"/>
    </xf>
    <xf numFmtId="0" fontId="0" fillId="0" borderId="50" xfId="0" applyBorder="1"/>
    <xf numFmtId="0" fontId="18" fillId="40" borderId="1" xfId="0" applyFont="1" applyFill="1" applyBorder="1" applyAlignment="1">
      <alignment horizontal="center" vertical="center" wrapText="1"/>
    </xf>
    <xf numFmtId="0" fontId="18" fillId="0" borderId="0" xfId="0" applyFont="1" applyAlignment="1">
      <alignment horizontal="left"/>
    </xf>
    <xf numFmtId="49" fontId="27" fillId="0" borderId="0" xfId="0" applyNumberFormat="1" applyFont="1" applyAlignment="1">
      <alignment horizontal="center"/>
    </xf>
    <xf numFmtId="164" fontId="27" fillId="0" borderId="0" xfId="14" applyFont="1" applyBorder="1" applyAlignment="1">
      <alignment vertical="center"/>
    </xf>
    <xf numFmtId="49" fontId="18" fillId="40" borderId="1" xfId="0" applyNumberFormat="1" applyFont="1" applyFill="1" applyBorder="1" applyAlignment="1">
      <alignment horizontal="center" vertical="center" wrapText="1"/>
    </xf>
    <xf numFmtId="0" fontId="62" fillId="0" borderId="4" xfId="0" applyFont="1" applyBorder="1" applyAlignment="1">
      <alignment horizontal="center" vertical="center"/>
    </xf>
    <xf numFmtId="43" fontId="27" fillId="0" borderId="1" xfId="0" applyNumberFormat="1" applyFont="1" applyBorder="1"/>
    <xf numFmtId="0" fontId="18" fillId="0" borderId="6" xfId="5243" applyFont="1" applyBorder="1" applyAlignment="1">
      <alignment vertical="center"/>
    </xf>
    <xf numFmtId="0" fontId="62" fillId="0" borderId="44" xfId="0" applyFont="1" applyBorder="1" applyAlignment="1">
      <alignment horizontal="center"/>
    </xf>
    <xf numFmtId="49" fontId="59" fillId="40" borderId="1" xfId="53" applyNumberFormat="1" applyFont="1" applyFill="1" applyBorder="1" applyAlignment="1">
      <alignment vertical="center"/>
    </xf>
    <xf numFmtId="49" fontId="18" fillId="40" borderId="1" xfId="14" applyNumberFormat="1" applyFont="1" applyFill="1" applyBorder="1" applyAlignment="1">
      <alignment horizontal="center" vertical="center"/>
    </xf>
    <xf numFmtId="164" fontId="27" fillId="0" borderId="6" xfId="14" applyFont="1" applyBorder="1" applyAlignment="1">
      <alignment horizontal="center" vertical="center"/>
    </xf>
    <xf numFmtId="1" fontId="6" fillId="0" borderId="1" xfId="10" applyNumberFormat="1" applyBorder="1" applyAlignment="1">
      <alignment horizontal="center" vertical="center" wrapText="1"/>
    </xf>
    <xf numFmtId="0" fontId="60" fillId="40" borderId="1" xfId="5241" applyFont="1" applyFill="1" applyBorder="1" applyAlignment="1">
      <alignment vertical="top" wrapText="1"/>
    </xf>
    <xf numFmtId="0" fontId="27" fillId="41" borderId="1" xfId="5242" applyFont="1" applyFill="1" applyBorder="1" applyAlignment="1">
      <alignment horizontal="center" vertical="center"/>
    </xf>
    <xf numFmtId="0" fontId="62" fillId="0" borderId="47" xfId="0" applyFont="1" applyBorder="1" applyAlignment="1">
      <alignment horizontal="center" vertical="center"/>
    </xf>
    <xf numFmtId="2" fontId="18" fillId="40" borderId="1" xfId="0" applyNumberFormat="1" applyFont="1" applyFill="1" applyBorder="1" applyAlignment="1">
      <alignment horizontal="center"/>
    </xf>
    <xf numFmtId="49" fontId="27" fillId="0" borderId="0" xfId="0" applyNumberFormat="1" applyFont="1"/>
    <xf numFmtId="10" fontId="6" fillId="0" borderId="11" xfId="10" applyNumberFormat="1" applyBorder="1" applyAlignment="1">
      <alignment horizontal="center" vertical="center"/>
    </xf>
    <xf numFmtId="164" fontId="27" fillId="0" borderId="1" xfId="14" applyFont="1" applyFill="1" applyBorder="1" applyAlignment="1">
      <alignment horizontal="center" vertical="center"/>
    </xf>
    <xf numFmtId="164" fontId="27" fillId="0" borderId="1" xfId="14" applyFont="1" applyBorder="1" applyAlignment="1">
      <alignment horizontal="center" vertical="center"/>
    </xf>
    <xf numFmtId="0" fontId="27" fillId="0" borderId="0" xfId="0" applyFont="1"/>
    <xf numFmtId="164" fontId="18" fillId="0" borderId="0" xfId="5243" applyNumberFormat="1" applyFont="1" applyAlignment="1">
      <alignment vertical="center"/>
    </xf>
    <xf numFmtId="0" fontId="27" fillId="4" borderId="1" xfId="0" applyFont="1" applyFill="1" applyBorder="1" applyAlignment="1">
      <alignment horizontal="center" vertical="center" wrapText="1"/>
    </xf>
    <xf numFmtId="0" fontId="6" fillId="0" borderId="0" xfId="0" applyFont="1" applyAlignment="1">
      <alignment horizontal="center"/>
    </xf>
    <xf numFmtId="0" fontId="18" fillId="40" borderId="1" xfId="5241" applyFont="1" applyFill="1" applyBorder="1" applyAlignment="1">
      <alignment vertical="top" wrapText="1"/>
    </xf>
    <xf numFmtId="0" fontId="27" fillId="0" borderId="0" xfId="0" applyFont="1" applyAlignment="1">
      <alignment horizontal="left" wrapText="1"/>
    </xf>
    <xf numFmtId="0" fontId="27" fillId="4" borderId="1" xfId="0" applyFont="1" applyFill="1" applyBorder="1" applyAlignment="1">
      <alignment horizontal="center" vertical="center"/>
    </xf>
    <xf numFmtId="0" fontId="62" fillId="0" borderId="0" xfId="0" applyFont="1" applyAlignment="1">
      <alignment horizontal="center" vertical="center"/>
    </xf>
    <xf numFmtId="49" fontId="18" fillId="40" borderId="1" xfId="0" applyNumberFormat="1" applyFont="1" applyFill="1" applyBorder="1" applyAlignment="1">
      <alignment horizontal="center"/>
    </xf>
    <xf numFmtId="0" fontId="17" fillId="0" borderId="4" xfId="5243" applyFont="1" applyBorder="1"/>
    <xf numFmtId="0" fontId="17" fillId="0" borderId="3" xfId="5243" applyFont="1" applyBorder="1"/>
    <xf numFmtId="164" fontId="18" fillId="40" borderId="1" xfId="14" applyFont="1" applyFill="1" applyBorder="1" applyAlignment="1">
      <alignment horizontal="center" vertical="center"/>
    </xf>
    <xf numFmtId="164" fontId="6" fillId="0" borderId="0" xfId="14" applyFont="1" applyBorder="1" applyAlignment="1">
      <alignment horizontal="center"/>
    </xf>
    <xf numFmtId="0" fontId="0" fillId="0" borderId="51" xfId="0" applyBorder="1"/>
    <xf numFmtId="0" fontId="6" fillId="0" borderId="10" xfId="10" applyBorder="1" applyAlignment="1">
      <alignment horizontal="center" vertical="center"/>
    </xf>
    <xf numFmtId="0" fontId="18" fillId="40" borderId="1" xfId="0" applyFont="1" applyFill="1" applyBorder="1"/>
    <xf numFmtId="0" fontId="0" fillId="0" borderId="49" xfId="0" applyBorder="1"/>
    <xf numFmtId="164" fontId="27" fillId="0" borderId="1" xfId="14" applyFont="1" applyFill="1" applyBorder="1" applyAlignment="1">
      <alignment vertical="center" wrapText="1"/>
    </xf>
    <xf numFmtId="164" fontId="7" fillId="0" borderId="0" xfId="14" applyFont="1" applyFill="1" applyBorder="1" applyAlignment="1">
      <alignment vertical="center" wrapText="1"/>
    </xf>
    <xf numFmtId="0" fontId="18" fillId="0" borderId="0" xfId="0" applyFont="1"/>
    <xf numFmtId="43" fontId="18" fillId="0" borderId="3" xfId="53" applyFont="1" applyBorder="1"/>
    <xf numFmtId="164" fontId="27" fillId="0" borderId="1" xfId="14" applyFont="1" applyBorder="1" applyAlignment="1">
      <alignment vertical="center"/>
    </xf>
    <xf numFmtId="0" fontId="1" fillId="0" borderId="0" xfId="5242"/>
    <xf numFmtId="0" fontId="18" fillId="0" borderId="0" xfId="5242" applyFont="1"/>
    <xf numFmtId="43" fontId="18" fillId="0" borderId="0" xfId="5243" applyNumberFormat="1" applyFont="1" applyAlignment="1">
      <alignment vertical="center"/>
    </xf>
    <xf numFmtId="43" fontId="18" fillId="0" borderId="0" xfId="53" applyFont="1"/>
    <xf numFmtId="0" fontId="18" fillId="0" borderId="0" xfId="5243" applyFont="1"/>
    <xf numFmtId="0" fontId="18" fillId="0" borderId="0" xfId="5242" applyFont="1" applyAlignment="1">
      <alignment vertical="center"/>
    </xf>
    <xf numFmtId="0" fontId="60" fillId="40" borderId="1" xfId="5241" applyFont="1" applyFill="1" applyBorder="1" applyAlignment="1">
      <alignment horizontal="center" vertical="center" wrapText="1"/>
    </xf>
    <xf numFmtId="0" fontId="18" fillId="40" borderId="1" xfId="5242" applyFont="1" applyFill="1" applyBorder="1"/>
    <xf numFmtId="43" fontId="59" fillId="40" borderId="1" xfId="53" applyFont="1" applyFill="1" applyBorder="1" applyAlignment="1">
      <alignment vertical="center"/>
    </xf>
    <xf numFmtId="43" fontId="18" fillId="0" borderId="0" xfId="53" applyFont="1" applyAlignment="1">
      <alignment horizontal="center"/>
    </xf>
    <xf numFmtId="0" fontId="18" fillId="0" borderId="0" xfId="5243" applyFont="1" applyAlignment="1">
      <alignment horizontal="center"/>
    </xf>
    <xf numFmtId="0" fontId="18" fillId="0" borderId="0" xfId="5242" applyFont="1" applyAlignment="1">
      <alignment horizontal="center"/>
    </xf>
    <xf numFmtId="0" fontId="59" fillId="0" borderId="0" xfId="54" applyFont="1" applyFill="1" applyAlignment="1">
      <alignment horizontal="center"/>
    </xf>
    <xf numFmtId="0" fontId="59" fillId="0" borderId="0" xfId="54" applyFont="1" applyFill="1"/>
    <xf numFmtId="0" fontId="59" fillId="0" borderId="0" xfId="5243" applyFont="1" applyAlignment="1">
      <alignment horizontal="center"/>
    </xf>
    <xf numFmtId="173" fontId="18" fillId="0" borderId="0" xfId="53" applyNumberFormat="1" applyFont="1" applyAlignment="1">
      <alignment horizontal="right"/>
    </xf>
    <xf numFmtId="43" fontId="18" fillId="0" borderId="0" xfId="53" applyFont="1" applyAlignment="1">
      <alignment horizontal="right"/>
    </xf>
    <xf numFmtId="0" fontId="18" fillId="0" borderId="1" xfId="5242" applyFont="1" applyBorder="1"/>
    <xf numFmtId="0" fontId="18" fillId="0" borderId="1" xfId="5243" applyFont="1" applyBorder="1" applyAlignment="1">
      <alignment horizontal="center" vertical="center"/>
    </xf>
    <xf numFmtId="49" fontId="18" fillId="0" borderId="1" xfId="5242" applyNumberFormat="1" applyFont="1" applyBorder="1" applyAlignment="1">
      <alignment horizontal="center"/>
    </xf>
    <xf numFmtId="43" fontId="18" fillId="0" borderId="1" xfId="7740" applyFont="1" applyFill="1" applyBorder="1" applyAlignment="1">
      <alignment horizontal="center"/>
    </xf>
    <xf numFmtId="2" fontId="18" fillId="0" borderId="1" xfId="5243" applyNumberFormat="1" applyFont="1" applyBorder="1"/>
    <xf numFmtId="43" fontId="18" fillId="0" borderId="1" xfId="53" applyFont="1" applyFill="1" applyBorder="1"/>
    <xf numFmtId="2" fontId="18" fillId="0" borderId="1" xfId="5243" applyNumberFormat="1" applyFont="1" applyBorder="1" applyAlignment="1">
      <alignment horizontal="center" vertical="center"/>
    </xf>
    <xf numFmtId="43" fontId="18" fillId="0" borderId="1" xfId="5243" applyNumberFormat="1" applyFont="1" applyBorder="1" applyAlignment="1">
      <alignment horizontal="center" vertical="center" wrapText="1"/>
    </xf>
    <xf numFmtId="49" fontId="18" fillId="0" borderId="1" xfId="5242" applyNumberFormat="1" applyFont="1" applyBorder="1" applyAlignment="1">
      <alignment horizontal="left"/>
    </xf>
    <xf numFmtId="0" fontId="18" fillId="0" borderId="1" xfId="5242" applyFont="1" applyBorder="1" applyAlignment="1">
      <alignment horizontal="center"/>
    </xf>
    <xf numFmtId="49" fontId="18" fillId="40" borderId="1" xfId="0" applyNumberFormat="1" applyFont="1" applyFill="1" applyBorder="1" applyAlignment="1">
      <alignment horizontal="center" vertical="center"/>
    </xf>
    <xf numFmtId="0" fontId="27" fillId="0" borderId="1" xfId="5242" applyFont="1" applyBorder="1" applyAlignment="1">
      <alignment horizontal="center"/>
    </xf>
    <xf numFmtId="43" fontId="6" fillId="0" borderId="1" xfId="53" applyFont="1" applyBorder="1" applyAlignment="1">
      <alignment horizontal="center"/>
    </xf>
    <xf numFmtId="43" fontId="27" fillId="0" borderId="1" xfId="7740" applyFont="1" applyBorder="1"/>
    <xf numFmtId="0" fontId="27" fillId="0" borderId="1" xfId="5242" applyFont="1" applyBorder="1"/>
    <xf numFmtId="2" fontId="27" fillId="0" borderId="1" xfId="5242" applyNumberFormat="1" applyFont="1" applyBorder="1" applyAlignment="1">
      <alignment horizontal="center"/>
    </xf>
    <xf numFmtId="0" fontId="27" fillId="41" borderId="1" xfId="5242" applyFont="1" applyFill="1" applyBorder="1"/>
    <xf numFmtId="0" fontId="27" fillId="41" borderId="1" xfId="5242" applyFont="1" applyFill="1" applyBorder="1" applyAlignment="1">
      <alignment horizontal="center"/>
    </xf>
    <xf numFmtId="43" fontId="6" fillId="41" borderId="1" xfId="53" applyFont="1" applyFill="1" applyBorder="1" applyAlignment="1">
      <alignment horizontal="center"/>
    </xf>
    <xf numFmtId="43" fontId="27" fillId="0" borderId="1" xfId="7740" applyFont="1" applyFill="1" applyBorder="1" applyAlignment="1">
      <alignment horizontal="center"/>
    </xf>
    <xf numFmtId="43" fontId="6" fillId="0" borderId="1" xfId="53" applyFont="1" applyFill="1" applyBorder="1" applyAlignment="1">
      <alignment horizontal="center"/>
    </xf>
    <xf numFmtId="43" fontId="27" fillId="0" borderId="1" xfId="7740" applyFont="1" applyBorder="1" applyAlignment="1">
      <alignment horizontal="center"/>
    </xf>
    <xf numFmtId="0" fontId="27" fillId="41" borderId="1" xfId="5242" applyFont="1" applyFill="1" applyBorder="1" applyAlignment="1">
      <alignment horizontal="center" wrapText="1"/>
    </xf>
    <xf numFmtId="43" fontId="27" fillId="0" borderId="1" xfId="7740" applyFont="1" applyFill="1" applyBorder="1"/>
    <xf numFmtId="43" fontId="19" fillId="0" borderId="0" xfId="5243" applyNumberFormat="1" applyFont="1" applyAlignment="1">
      <alignment vertical="center"/>
    </xf>
    <xf numFmtId="0" fontId="19" fillId="40" borderId="1" xfId="5242" applyFont="1" applyFill="1" applyBorder="1"/>
    <xf numFmtId="43" fontId="17" fillId="40" borderId="1" xfId="53" applyFont="1" applyFill="1" applyBorder="1" applyAlignment="1">
      <alignment vertical="center"/>
    </xf>
    <xf numFmtId="0" fontId="19" fillId="0" borderId="0" xfId="61" applyFont="1"/>
    <xf numFmtId="43" fontId="18" fillId="0" borderId="1" xfId="7740" applyFont="1" applyFill="1" applyBorder="1" applyAlignment="1">
      <alignment horizontal="center" vertical="center"/>
    </xf>
    <xf numFmtId="0" fontId="61" fillId="0" borderId="1" xfId="5243" applyFont="1" applyBorder="1" applyAlignment="1">
      <alignment horizontal="center" vertical="center"/>
    </xf>
    <xf numFmtId="0" fontId="60" fillId="0" borderId="1" xfId="5241" applyFont="1" applyFill="1" applyBorder="1" applyAlignment="1">
      <alignment horizontal="left" vertical="center" wrapText="1"/>
    </xf>
    <xf numFmtId="0" fontId="27" fillId="0" borderId="1" xfId="0" applyFont="1" applyBorder="1" applyAlignment="1">
      <alignment horizontal="center"/>
    </xf>
    <xf numFmtId="0" fontId="18" fillId="40" borderId="1" xfId="5241" applyFont="1" applyFill="1" applyBorder="1" applyAlignment="1">
      <alignment horizontal="center" vertical="center" wrapText="1"/>
    </xf>
    <xf numFmtId="174" fontId="18" fillId="0" borderId="0" xfId="7740" applyNumberFormat="1" applyFont="1" applyFill="1" applyBorder="1"/>
    <xf numFmtId="43" fontId="18" fillId="0" borderId="0" xfId="7740" applyFont="1" applyFill="1" applyBorder="1"/>
    <xf numFmtId="0" fontId="18" fillId="0" borderId="0" xfId="0" applyFont="1" applyAlignment="1">
      <alignment wrapText="1"/>
    </xf>
    <xf numFmtId="43" fontId="6" fillId="0" borderId="0" xfId="53" applyFont="1" applyBorder="1" applyAlignment="1">
      <alignment horizontal="center"/>
    </xf>
    <xf numFmtId="43" fontId="6" fillId="0" borderId="0" xfId="53" applyFont="1" applyAlignment="1">
      <alignment horizontal="center"/>
    </xf>
    <xf numFmtId="1" fontId="27" fillId="40" borderId="1" xfId="5244" applyNumberFormat="1" applyFont="1" applyFill="1" applyBorder="1" applyAlignment="1">
      <alignment horizontal="center" vertical="center"/>
    </xf>
    <xf numFmtId="1" fontId="60" fillId="40" borderId="1" xfId="5244" applyNumberFormat="1" applyFont="1" applyFill="1" applyBorder="1" applyAlignment="1">
      <alignment horizontal="center" vertical="center"/>
    </xf>
    <xf numFmtId="170" fontId="18" fillId="0" borderId="0" xfId="55" applyFont="1" applyFill="1"/>
    <xf numFmtId="0" fontId="59" fillId="0" borderId="0" xfId="54" applyFont="1" applyFill="1" applyAlignment="1">
      <alignment horizontal="left"/>
    </xf>
    <xf numFmtId="49" fontId="60" fillId="40" borderId="1" xfId="5241" applyNumberFormat="1" applyFont="1" applyFill="1" applyBorder="1" applyAlignment="1">
      <alignment horizontal="center" vertical="center" wrapText="1"/>
    </xf>
    <xf numFmtId="0" fontId="18" fillId="0" borderId="0" xfId="5243" applyFont="1" applyAlignment="1">
      <alignment horizontal="right" vertical="center"/>
    </xf>
    <xf numFmtId="43" fontId="18" fillId="0" borderId="0" xfId="53" applyFont="1" applyFill="1" applyBorder="1"/>
    <xf numFmtId="0" fontId="27" fillId="0" borderId="0" xfId="5242" applyFont="1"/>
    <xf numFmtId="0" fontId="27" fillId="0" borderId="0" xfId="5242" applyFont="1" applyAlignment="1">
      <alignment horizontal="center"/>
    </xf>
    <xf numFmtId="43" fontId="6" fillId="0" borderId="1" xfId="5242" applyNumberFormat="1" applyFont="1" applyBorder="1" applyAlignment="1">
      <alignment horizontal="center" wrapText="1"/>
    </xf>
    <xf numFmtId="43" fontId="27" fillId="0" borderId="1" xfId="7740" applyFont="1" applyBorder="1" applyAlignment="1">
      <alignment vertical="center"/>
    </xf>
    <xf numFmtId="43" fontId="6" fillId="0" borderId="1" xfId="7740" applyFont="1" applyBorder="1" applyAlignment="1">
      <alignment horizontal="center"/>
    </xf>
    <xf numFmtId="0" fontId="27" fillId="0" borderId="1" xfId="5242" applyFont="1" applyBorder="1" applyAlignment="1">
      <alignment horizontal="right"/>
    </xf>
    <xf numFmtId="0" fontId="27" fillId="0" borderId="1" xfId="5242" applyFont="1" applyBorder="1" applyAlignment="1">
      <alignment horizontal="center" vertical="center"/>
    </xf>
    <xf numFmtId="43" fontId="27" fillId="0" borderId="1" xfId="7740" applyFont="1" applyFill="1" applyBorder="1" applyAlignment="1">
      <alignment horizontal="center" vertical="center"/>
    </xf>
    <xf numFmtId="49" fontId="27" fillId="0" borderId="0" xfId="5242" applyNumberFormat="1" applyFont="1" applyAlignment="1">
      <alignment horizontal="center"/>
    </xf>
    <xf numFmtId="43" fontId="7" fillId="40" borderId="1" xfId="53" applyFont="1" applyFill="1" applyBorder="1" applyAlignment="1">
      <alignment vertical="center"/>
    </xf>
    <xf numFmtId="0" fontId="7" fillId="0" borderId="1" xfId="0" applyFont="1" applyBorder="1" applyAlignment="1">
      <alignment horizontal="left" vertical="center" wrapText="1"/>
    </xf>
    <xf numFmtId="0" fontId="57" fillId="0" borderId="1" xfId="0" applyFont="1" applyBorder="1" applyAlignment="1">
      <alignment vertical="center" wrapText="1"/>
    </xf>
    <xf numFmtId="164" fontId="6" fillId="0" borderId="0" xfId="14" applyFont="1" applyFill="1" applyBorder="1" applyAlignment="1">
      <alignment horizontal="center" vertical="center" wrapText="1"/>
    </xf>
    <xf numFmtId="164" fontId="6" fillId="0" borderId="0" xfId="14" applyFont="1" applyFill="1" applyBorder="1" applyAlignment="1">
      <alignment horizontal="left" vertical="center" wrapText="1"/>
    </xf>
    <xf numFmtId="4" fontId="7" fillId="0" borderId="0" xfId="14" applyNumberFormat="1" applyFont="1" applyFill="1" applyBorder="1" applyAlignment="1">
      <alignment horizontal="center" vertical="center" wrapText="1"/>
    </xf>
    <xf numFmtId="4" fontId="7" fillId="0" borderId="0" xfId="14" applyNumberFormat="1" applyFont="1" applyFill="1" applyBorder="1" applyAlignment="1">
      <alignment horizontal="left" vertical="center" wrapText="1"/>
    </xf>
    <xf numFmtId="0" fontId="6" fillId="0" borderId="0" xfId="10" applyAlignment="1">
      <alignment horizontal="right" vertical="center" wrapText="1"/>
    </xf>
    <xf numFmtId="0" fontId="24" fillId="0" borderId="1" xfId="0" applyFont="1" applyBorder="1" applyAlignment="1">
      <alignment horizontal="left" vertical="center"/>
    </xf>
    <xf numFmtId="0" fontId="27" fillId="0" borderId="0" xfId="5242" applyFont="1" applyAlignment="1">
      <alignment horizontal="center" vertical="center"/>
    </xf>
    <xf numFmtId="43" fontId="27" fillId="0" borderId="0" xfId="7740" applyFont="1" applyFill="1" applyBorder="1" applyAlignment="1">
      <alignment horizontal="center" vertical="center" wrapText="1"/>
    </xf>
    <xf numFmtId="43" fontId="27" fillId="0" borderId="0" xfId="7740" applyFont="1" applyFill="1" applyBorder="1" applyAlignment="1">
      <alignment horizontal="center" vertical="center"/>
    </xf>
    <xf numFmtId="1" fontId="60" fillId="40" borderId="1" xfId="5244" applyNumberFormat="1" applyFont="1" applyFill="1" applyBorder="1" applyAlignment="1">
      <alignment horizontal="left" vertical="center"/>
    </xf>
    <xf numFmtId="2" fontId="18" fillId="0" borderId="1" xfId="5242" applyNumberFormat="1" applyFont="1" applyBorder="1"/>
    <xf numFmtId="0" fontId="18" fillId="0" borderId="1" xfId="5243" applyFont="1" applyBorder="1" applyAlignment="1">
      <alignment vertical="center"/>
    </xf>
    <xf numFmtId="2" fontId="27" fillId="0" borderId="0" xfId="5242" applyNumberFormat="1" applyFont="1" applyAlignment="1">
      <alignment horizontal="center"/>
    </xf>
    <xf numFmtId="43" fontId="27" fillId="0" borderId="0" xfId="7740" applyFont="1" applyFill="1" applyBorder="1" applyAlignment="1">
      <alignment horizontal="center"/>
    </xf>
    <xf numFmtId="43" fontId="6" fillId="0" borderId="0" xfId="53" applyFont="1" applyFill="1" applyBorder="1" applyAlignment="1">
      <alignment horizontal="center"/>
    </xf>
    <xf numFmtId="43" fontId="27" fillId="0" borderId="0" xfId="7740" applyFont="1" applyBorder="1"/>
    <xf numFmtId="43" fontId="27" fillId="0" borderId="0" xfId="7740" applyFont="1" applyBorder="1" applyAlignment="1">
      <alignment vertical="center"/>
    </xf>
    <xf numFmtId="43" fontId="6" fillId="0" borderId="0" xfId="7740" applyFont="1" applyBorder="1" applyAlignment="1">
      <alignment horizontal="center"/>
    </xf>
    <xf numFmtId="0" fontId="64" fillId="0" borderId="1" xfId="0" applyFont="1" applyBorder="1" applyAlignment="1">
      <alignment horizontal="center" vertical="center" wrapText="1"/>
    </xf>
    <xf numFmtId="0" fontId="64" fillId="0" borderId="1" xfId="2663" applyFont="1" applyBorder="1" applyAlignment="1">
      <alignment horizontal="center" vertical="center"/>
    </xf>
    <xf numFmtId="0" fontId="64" fillId="0" borderId="1" xfId="2663" applyFont="1" applyBorder="1" applyAlignment="1">
      <alignment horizontal="left" vertical="center" wrapText="1"/>
    </xf>
    <xf numFmtId="0" fontId="65" fillId="0" borderId="1" xfId="0" applyFont="1" applyBorder="1" applyAlignment="1">
      <alignment horizontal="center" vertical="center" wrapText="1"/>
    </xf>
    <xf numFmtId="0" fontId="66" fillId="39" borderId="1" xfId="1116" applyFont="1" applyFill="1" applyBorder="1" applyAlignment="1">
      <alignment horizontal="center" vertical="center" wrapText="1"/>
    </xf>
    <xf numFmtId="164" fontId="11" fillId="0" borderId="5" xfId="1" applyNumberFormat="1" applyBorder="1" applyAlignment="1">
      <alignment horizontal="center" vertical="center" wrapText="1"/>
    </xf>
    <xf numFmtId="0" fontId="67" fillId="7" borderId="1" xfId="20" applyFont="1" applyBorder="1" applyAlignment="1">
      <alignment horizontal="center" vertical="center"/>
    </xf>
    <xf numFmtId="0" fontId="67" fillId="7" borderId="1" xfId="20" applyFont="1" applyBorder="1" applyAlignment="1">
      <alignment horizontal="center" vertical="center" wrapText="1"/>
    </xf>
    <xf numFmtId="0" fontId="68" fillId="7" borderId="1" xfId="20" applyFont="1" applyBorder="1" applyAlignment="1">
      <alignment horizontal="center" vertical="center"/>
    </xf>
    <xf numFmtId="0" fontId="67" fillId="7" borderId="1" xfId="20" applyFont="1" applyBorder="1"/>
    <xf numFmtId="0" fontId="18" fillId="40" borderId="1" xfId="14" applyNumberFormat="1" applyFont="1" applyFill="1" applyBorder="1" applyAlignment="1">
      <alignment horizontal="center"/>
    </xf>
    <xf numFmtId="0" fontId="18" fillId="40" borderId="1" xfId="0" applyFont="1" applyFill="1" applyBorder="1" applyAlignment="1">
      <alignment horizontal="center"/>
    </xf>
    <xf numFmtId="0" fontId="59" fillId="40" borderId="1" xfId="53" applyNumberFormat="1" applyFont="1" applyFill="1" applyBorder="1" applyAlignment="1">
      <alignment vertical="center"/>
    </xf>
    <xf numFmtId="0" fontId="0" fillId="0" borderId="0" xfId="10" applyFont="1"/>
    <xf numFmtId="0" fontId="19" fillId="0" borderId="53" xfId="10" applyFont="1" applyBorder="1" applyAlignment="1">
      <alignment horizontal="center" vertical="center"/>
    </xf>
    <xf numFmtId="10" fontId="19" fillId="43" borderId="53" xfId="10" applyNumberFormat="1" applyFont="1" applyFill="1" applyBorder="1" applyAlignment="1" applyProtection="1">
      <alignment horizontal="center" vertical="center"/>
      <protection locked="0"/>
    </xf>
    <xf numFmtId="10" fontId="19" fillId="0" borderId="53" xfId="10" applyNumberFormat="1" applyFont="1" applyBorder="1" applyAlignment="1">
      <alignment horizontal="center" vertical="center"/>
    </xf>
    <xf numFmtId="0" fontId="19" fillId="0" borderId="53" xfId="10" applyFont="1" applyBorder="1" applyAlignment="1">
      <alignment horizontal="center" vertical="center" wrapText="1"/>
    </xf>
    <xf numFmtId="0" fontId="19" fillId="44" borderId="53" xfId="10" applyFont="1" applyFill="1" applyBorder="1" applyAlignment="1">
      <alignment horizontal="center" vertical="center" wrapText="1"/>
    </xf>
    <xf numFmtId="10" fontId="17" fillId="44" borderId="53" xfId="10" applyNumberFormat="1" applyFont="1" applyFill="1" applyBorder="1" applyAlignment="1">
      <alignment horizontal="center" vertical="center"/>
    </xf>
    <xf numFmtId="0" fontId="69" fillId="0" borderId="0" xfId="10" applyFont="1" applyAlignment="1">
      <alignment horizontal="right" vertical="center"/>
    </xf>
    <xf numFmtId="0" fontId="0" fillId="0" borderId="0" xfId="10" applyFont="1" applyAlignment="1">
      <alignment horizontal="center" vertical="top"/>
    </xf>
    <xf numFmtId="0" fontId="73" fillId="0" borderId="0" xfId="10" applyFont="1" applyAlignment="1">
      <alignment horizontal="center" vertical="top"/>
    </xf>
    <xf numFmtId="0" fontId="21" fillId="4" borderId="0" xfId="0" applyFont="1" applyFill="1"/>
    <xf numFmtId="0" fontId="6" fillId="0" borderId="10" xfId="10" applyBorder="1" applyAlignment="1">
      <alignment horizontal="left" vertical="center"/>
    </xf>
    <xf numFmtId="0" fontId="7" fillId="0" borderId="0" xfId="10" applyFont="1" applyAlignment="1">
      <alignment horizontal="left" vertical="center" wrapText="1"/>
    </xf>
    <xf numFmtId="0" fontId="20" fillId="0" borderId="0" xfId="0" applyFont="1" applyProtection="1">
      <protection locked="0"/>
    </xf>
    <xf numFmtId="2" fontId="6" fillId="0" borderId="1" xfId="14" applyNumberFormat="1" applyFont="1" applyFill="1" applyBorder="1" applyAlignment="1" applyProtection="1">
      <alignment vertical="center"/>
    </xf>
    <xf numFmtId="2" fontId="6" fillId="0" borderId="1" xfId="14" applyNumberFormat="1" applyFont="1" applyFill="1" applyBorder="1" applyAlignment="1" applyProtection="1">
      <alignment horizontal="center" vertical="center" wrapText="1"/>
    </xf>
    <xf numFmtId="2" fontId="11" fillId="0" borderId="1" xfId="1" applyNumberFormat="1" applyBorder="1" applyAlignment="1" applyProtection="1">
      <alignment horizontal="center" vertical="center" wrapText="1"/>
    </xf>
    <xf numFmtId="2" fontId="6" fillId="0" borderId="52" xfId="14" applyNumberFormat="1" applyFont="1" applyFill="1" applyBorder="1" applyAlignment="1" applyProtection="1">
      <alignment horizontal="center" vertical="center" wrapText="1"/>
    </xf>
    <xf numFmtId="2" fontId="7" fillId="39" borderId="1" xfId="14" applyNumberFormat="1" applyFont="1" applyFill="1" applyBorder="1" applyAlignment="1" applyProtection="1">
      <alignment horizontal="center" vertical="center" wrapText="1"/>
    </xf>
    <xf numFmtId="2" fontId="6" fillId="0" borderId="13" xfId="14" applyNumberFormat="1" applyFont="1" applyFill="1" applyBorder="1" applyAlignment="1" applyProtection="1">
      <alignment horizontal="center" vertical="center" wrapText="1"/>
    </xf>
    <xf numFmtId="2" fontId="6" fillId="0" borderId="5" xfId="14" applyNumberFormat="1" applyFont="1" applyFill="1" applyBorder="1" applyAlignment="1" applyProtection="1">
      <alignment horizontal="center" vertical="center" wrapText="1"/>
    </xf>
    <xf numFmtId="2" fontId="54" fillId="7" borderId="1" xfId="20" applyNumberFormat="1" applyFont="1" applyBorder="1" applyAlignment="1" applyProtection="1">
      <alignment horizontal="center" vertical="center" wrapText="1"/>
    </xf>
    <xf numFmtId="2" fontId="28" fillId="7" borderId="1" xfId="20" applyNumberFormat="1" applyBorder="1" applyAlignment="1" applyProtection="1">
      <alignment horizontal="center" vertical="center" wrapText="1"/>
    </xf>
    <xf numFmtId="2" fontId="28" fillId="0" borderId="1" xfId="20" applyNumberFormat="1" applyFill="1" applyBorder="1" applyAlignment="1" applyProtection="1">
      <alignment horizontal="center" vertical="center" wrapText="1"/>
    </xf>
    <xf numFmtId="2" fontId="6" fillId="0" borderId="1" xfId="14" applyNumberFormat="1" applyFont="1" applyFill="1" applyBorder="1" applyAlignment="1" applyProtection="1">
      <alignment vertical="center"/>
      <protection locked="0"/>
    </xf>
    <xf numFmtId="2" fontId="6" fillId="4" borderId="1" xfId="0" applyNumberFormat="1" applyFont="1" applyFill="1" applyBorder="1" applyAlignment="1" applyProtection="1">
      <alignment horizontal="center" vertical="center" wrapText="1"/>
      <protection locked="0"/>
    </xf>
    <xf numFmtId="2" fontId="0" fillId="0" borderId="1" xfId="0" applyNumberFormat="1" applyBorder="1" applyAlignment="1" applyProtection="1">
      <alignment horizontal="center" vertical="center" wrapText="1"/>
      <protection locked="0"/>
    </xf>
    <xf numFmtId="2" fontId="7" fillId="2" borderId="1" xfId="10" applyNumberFormat="1" applyFont="1" applyFill="1" applyBorder="1" applyAlignment="1">
      <alignment horizontal="center" vertical="center" wrapText="1"/>
    </xf>
    <xf numFmtId="2" fontId="6" fillId="0" borderId="1" xfId="10" applyNumberFormat="1" applyBorder="1" applyAlignment="1">
      <alignment horizontal="center" vertical="center" wrapText="1"/>
    </xf>
    <xf numFmtId="2" fontId="24" fillId="0" borderId="1" xfId="0" applyNumberFormat="1" applyFont="1" applyBorder="1" applyAlignment="1">
      <alignment horizontal="center" vertical="center" wrapText="1"/>
    </xf>
    <xf numFmtId="2" fontId="0" fillId="0" borderId="1" xfId="0" applyNumberFormat="1" applyBorder="1" applyAlignment="1">
      <alignment horizontal="center" vertical="center" wrapText="1"/>
    </xf>
    <xf numFmtId="2" fontId="0" fillId="0" borderId="13" xfId="0" applyNumberFormat="1" applyBorder="1" applyAlignment="1">
      <alignment horizontal="center" vertical="center" wrapText="1"/>
    </xf>
    <xf numFmtId="0" fontId="6" fillId="0" borderId="0" xfId="10" applyAlignment="1" applyProtection="1">
      <alignment vertical="center"/>
      <protection locked="0"/>
    </xf>
    <xf numFmtId="0" fontId="21" fillId="0" borderId="0" xfId="17" applyFont="1" applyAlignment="1" applyProtection="1">
      <alignment horizontal="center" vertical="center"/>
      <protection locked="0"/>
    </xf>
    <xf numFmtId="0" fontId="16" fillId="0" borderId="0" xfId="17" applyFont="1" applyAlignment="1" applyProtection="1">
      <alignment vertical="center"/>
      <protection locked="0"/>
    </xf>
    <xf numFmtId="0" fontId="6" fillId="0" borderId="0" xfId="10" applyAlignment="1" applyProtection="1">
      <alignment horizontal="center" vertical="center"/>
      <protection locked="0"/>
    </xf>
    <xf numFmtId="0" fontId="7" fillId="0" borderId="0" xfId="10" applyFont="1" applyAlignment="1" applyProtection="1">
      <alignment horizontal="left" vertical="center"/>
      <protection locked="0"/>
    </xf>
    <xf numFmtId="0" fontId="7" fillId="0" borderId="0" xfId="10" applyFont="1" applyAlignment="1" applyProtection="1">
      <alignment horizontal="center" vertical="center"/>
      <protection locked="0"/>
    </xf>
    <xf numFmtId="0" fontId="6" fillId="0" borderId="0" xfId="10" applyAlignment="1" applyProtection="1">
      <alignment horizontal="left" vertical="center" wrapText="1"/>
      <protection locked="0"/>
    </xf>
    <xf numFmtId="0" fontId="6" fillId="0" borderId="0" xfId="10" applyAlignment="1" applyProtection="1">
      <alignment horizontal="center" vertical="center" wrapText="1"/>
      <protection locked="0"/>
    </xf>
    <xf numFmtId="2" fontId="6" fillId="0" borderId="0" xfId="14" applyNumberFormat="1" applyFont="1" applyFill="1" applyBorder="1" applyAlignment="1" applyProtection="1">
      <alignment vertical="center" wrapText="1"/>
      <protection locked="0"/>
    </xf>
    <xf numFmtId="164" fontId="6" fillId="0" borderId="0" xfId="14" applyFont="1" applyFill="1" applyBorder="1" applyAlignment="1" applyProtection="1">
      <alignment vertical="center" wrapText="1"/>
      <protection locked="0"/>
    </xf>
    <xf numFmtId="0" fontId="6" fillId="0" borderId="0" xfId="10" applyAlignment="1" applyProtection="1">
      <alignment vertical="center" wrapText="1"/>
      <protection locked="0"/>
    </xf>
    <xf numFmtId="10" fontId="6" fillId="0" borderId="0" xfId="10" applyNumberFormat="1" applyAlignment="1" applyProtection="1">
      <alignment horizontal="center" vertical="center"/>
      <protection locked="0"/>
    </xf>
    <xf numFmtId="0" fontId="22" fillId="0" borderId="0" xfId="10" applyFont="1" applyAlignment="1" applyProtection="1">
      <alignment horizontal="center" vertical="center"/>
      <protection locked="0"/>
    </xf>
    <xf numFmtId="4" fontId="22" fillId="0" borderId="0" xfId="10" applyNumberFormat="1" applyFont="1" applyAlignment="1" applyProtection="1">
      <alignment horizontal="center" vertical="center"/>
      <protection locked="0"/>
    </xf>
    <xf numFmtId="0" fontId="7" fillId="5" borderId="0" xfId="10" applyFont="1" applyFill="1" applyAlignment="1" applyProtection="1">
      <alignment horizontal="center" vertical="center" wrapText="1"/>
      <protection locked="0"/>
    </xf>
    <xf numFmtId="2" fontId="7" fillId="5" borderId="0" xfId="14" applyNumberFormat="1" applyFont="1" applyFill="1" applyBorder="1" applyAlignment="1" applyProtection="1">
      <alignment vertical="center" wrapText="1"/>
      <protection locked="0"/>
    </xf>
    <xf numFmtId="164" fontId="6" fillId="0" borderId="0" xfId="10" applyNumberFormat="1" applyAlignment="1" applyProtection="1">
      <alignment vertical="center" wrapText="1"/>
      <protection locked="0"/>
    </xf>
    <xf numFmtId="2" fontId="6" fillId="0" borderId="0" xfId="10" applyNumberFormat="1" applyAlignment="1" applyProtection="1">
      <alignment vertical="center"/>
      <protection locked="0"/>
    </xf>
    <xf numFmtId="0" fontId="7" fillId="0" borderId="1" xfId="10" applyFont="1" applyBorder="1" applyAlignment="1" applyProtection="1">
      <alignment horizontal="left" vertical="center"/>
      <protection locked="0"/>
    </xf>
    <xf numFmtId="0" fontId="6" fillId="0" borderId="1" xfId="10" applyBorder="1" applyAlignment="1" applyProtection="1">
      <alignment horizontal="center" vertical="center"/>
      <protection locked="0"/>
    </xf>
    <xf numFmtId="0" fontId="6" fillId="0" borderId="1" xfId="10" applyBorder="1" applyAlignment="1" applyProtection="1">
      <alignment horizontal="left" vertical="center"/>
      <protection locked="0"/>
    </xf>
    <xf numFmtId="164" fontId="6" fillId="0" borderId="1" xfId="14" applyFont="1" applyFill="1" applyBorder="1" applyAlignment="1" applyProtection="1">
      <alignment vertical="center"/>
      <protection locked="0"/>
    </xf>
    <xf numFmtId="0" fontId="6" fillId="0" borderId="1" xfId="10" applyBorder="1" applyAlignment="1" applyProtection="1">
      <alignment vertical="center"/>
      <protection locked="0"/>
    </xf>
    <xf numFmtId="10" fontId="6" fillId="0" borderId="1" xfId="10" applyNumberFormat="1" applyBorder="1" applyAlignment="1" applyProtection="1">
      <alignment horizontal="center" vertical="center"/>
      <protection locked="0"/>
    </xf>
    <xf numFmtId="0" fontId="7" fillId="0" borderId="1" xfId="10" applyFont="1" applyBorder="1" applyAlignment="1" applyProtection="1">
      <alignment vertical="center"/>
      <protection locked="0"/>
    </xf>
    <xf numFmtId="168" fontId="17" fillId="0" borderId="1" xfId="14" applyNumberFormat="1" applyFont="1" applyFill="1" applyBorder="1" applyAlignment="1" applyProtection="1">
      <alignment vertical="top"/>
      <protection locked="0"/>
    </xf>
    <xf numFmtId="43" fontId="22" fillId="0" borderId="0" xfId="10" applyNumberFormat="1" applyFont="1" applyAlignment="1" applyProtection="1">
      <alignment horizontal="center" vertical="center"/>
      <protection locked="0"/>
    </xf>
    <xf numFmtId="49" fontId="7" fillId="3" borderId="1" xfId="10" applyNumberFormat="1" applyFont="1" applyFill="1" applyBorder="1" applyAlignment="1" applyProtection="1">
      <alignment horizontal="center" vertical="center"/>
      <protection locked="0"/>
    </xf>
    <xf numFmtId="2" fontId="7" fillId="3" borderId="1" xfId="10" applyNumberFormat="1" applyFont="1" applyFill="1" applyBorder="1" applyAlignment="1" applyProtection="1">
      <alignment horizontal="center" vertical="center"/>
      <protection locked="0"/>
    </xf>
    <xf numFmtId="49" fontId="7" fillId="3" borderId="1" xfId="10" applyNumberFormat="1" applyFont="1" applyFill="1" applyBorder="1" applyAlignment="1" applyProtection="1">
      <alignment horizontal="center" vertical="center" wrapText="1"/>
      <protection locked="0"/>
    </xf>
    <xf numFmtId="0" fontId="7" fillId="2" borderId="1" xfId="10" applyFont="1" applyFill="1" applyBorder="1" applyAlignment="1" applyProtection="1">
      <alignment horizontal="center" vertical="center"/>
      <protection locked="0"/>
    </xf>
    <xf numFmtId="0" fontId="7" fillId="2" borderId="1" xfId="10" applyFont="1" applyFill="1" applyBorder="1" applyAlignment="1" applyProtection="1">
      <alignment horizontal="center" vertical="center" wrapText="1"/>
      <protection locked="0"/>
    </xf>
    <xf numFmtId="164" fontId="7" fillId="2" borderId="1" xfId="14" applyFont="1" applyFill="1" applyBorder="1" applyAlignment="1" applyProtection="1">
      <alignment horizontal="center" vertical="center" wrapText="1"/>
      <protection locked="0"/>
    </xf>
    <xf numFmtId="4" fontId="7" fillId="2" borderId="1" xfId="10" applyNumberFormat="1" applyFont="1" applyFill="1" applyBorder="1" applyAlignment="1" applyProtection="1">
      <alignment horizontal="center" vertical="center" wrapText="1"/>
      <protection locked="0"/>
    </xf>
    <xf numFmtId="10" fontId="7" fillId="3" borderId="1" xfId="10" applyNumberFormat="1" applyFont="1" applyFill="1" applyBorder="1" applyAlignment="1" applyProtection="1">
      <alignment horizontal="center" vertical="center" wrapText="1"/>
      <protection locked="0"/>
    </xf>
    <xf numFmtId="0" fontId="27" fillId="0" borderId="1" xfId="0" applyFont="1" applyBorder="1" applyAlignment="1" applyProtection="1">
      <alignment horizontal="center" vertical="center" wrapText="1"/>
      <protection locked="0"/>
    </xf>
    <xf numFmtId="0" fontId="6" fillId="0" borderId="1" xfId="10" applyBorder="1" applyAlignment="1" applyProtection="1">
      <alignment horizontal="center" vertical="center" wrapText="1"/>
      <protection locked="0"/>
    </xf>
    <xf numFmtId="164" fontId="6" fillId="0" borderId="1" xfId="14" applyFont="1" applyFill="1" applyBorder="1" applyAlignment="1" applyProtection="1">
      <alignment horizontal="center" vertical="center" wrapText="1"/>
      <protection locked="0"/>
    </xf>
    <xf numFmtId="4" fontId="6" fillId="0" borderId="1" xfId="10" applyNumberFormat="1" applyBorder="1" applyAlignment="1" applyProtection="1">
      <alignment horizontal="center" vertical="center" wrapText="1"/>
      <protection locked="0"/>
    </xf>
    <xf numFmtId="10" fontId="6" fillId="0" borderId="1" xfId="19" applyNumberFormat="1" applyFont="1" applyFill="1" applyBorder="1" applyAlignment="1" applyProtection="1">
      <alignment horizontal="center" vertical="center" wrapText="1"/>
      <protection locked="0"/>
    </xf>
    <xf numFmtId="0" fontId="7" fillId="0" borderId="1" xfId="10" applyFont="1" applyBorder="1" applyAlignment="1" applyProtection="1">
      <alignment horizontal="center" vertical="center" wrapText="1"/>
      <protection locked="0"/>
    </xf>
    <xf numFmtId="10" fontId="7" fillId="3" borderId="1" xfId="19" applyNumberFormat="1"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protection locked="0"/>
    </xf>
    <xf numFmtId="165" fontId="9" fillId="0" borderId="1" xfId="4" applyFont="1" applyBorder="1" applyAlignment="1" applyProtection="1">
      <alignment horizontal="center" vertical="center" wrapText="1"/>
      <protection locked="0"/>
    </xf>
    <xf numFmtId="4" fontId="0" fillId="0" borderId="1" xfId="0" applyNumberFormat="1" applyBorder="1" applyAlignment="1" applyProtection="1">
      <alignment horizontal="center" vertical="center" wrapText="1"/>
      <protection locked="0"/>
    </xf>
    <xf numFmtId="4" fontId="24" fillId="0" borderId="1" xfId="0" applyNumberFormat="1" applyFont="1" applyBorder="1" applyAlignment="1" applyProtection="1">
      <alignment horizontal="center" vertical="center" wrapText="1"/>
      <protection locked="0"/>
    </xf>
    <xf numFmtId="0" fontId="27" fillId="0" borderId="1" xfId="2663" applyFont="1" applyBorder="1" applyAlignment="1" applyProtection="1">
      <alignment horizontal="center" vertical="center"/>
      <protection locked="0"/>
    </xf>
    <xf numFmtId="0" fontId="27" fillId="0" borderId="1" xfId="2663" applyFont="1" applyBorder="1" applyAlignment="1" applyProtection="1">
      <alignment horizontal="left" vertical="center" wrapText="1"/>
      <protection locked="0"/>
    </xf>
    <xf numFmtId="10" fontId="7" fillId="3" borderId="1" xfId="19" applyNumberFormat="1" applyFont="1" applyFill="1" applyBorder="1" applyAlignment="1" applyProtection="1">
      <alignment horizontal="center" vertical="center"/>
      <protection locked="0"/>
    </xf>
    <xf numFmtId="4" fontId="22" fillId="0" borderId="1" xfId="10" applyNumberFormat="1" applyFont="1" applyBorder="1" applyAlignment="1" applyProtection="1">
      <alignment horizontal="center" vertical="center"/>
      <protection locked="0"/>
    </xf>
    <xf numFmtId="0" fontId="22" fillId="0" borderId="1" xfId="1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0" fillId="0" borderId="0" xfId="0"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55" fillId="0" borderId="1" xfId="0" applyFont="1" applyBorder="1" applyAlignment="1" applyProtection="1">
      <alignment horizontal="center" vertical="center" wrapText="1"/>
      <protection locked="0"/>
    </xf>
    <xf numFmtId="4" fontId="22" fillId="0" borderId="13" xfId="10" applyNumberFormat="1" applyFont="1" applyBorder="1" applyAlignment="1" applyProtection="1">
      <alignment horizontal="center"/>
      <protection locked="0"/>
    </xf>
    <xf numFmtId="0" fontId="22" fillId="0" borderId="13" xfId="10" applyFont="1" applyBorder="1" applyAlignment="1" applyProtection="1">
      <alignment horizontal="center"/>
      <protection locked="0"/>
    </xf>
    <xf numFmtId="4" fontId="22" fillId="0" borderId="0" xfId="10" applyNumberFormat="1" applyFont="1" applyAlignment="1" applyProtection="1">
      <alignment horizontal="center"/>
      <protection locked="0"/>
    </xf>
    <xf numFmtId="0" fontId="22" fillId="0" borderId="0" xfId="10" applyFont="1" applyAlignment="1" applyProtection="1">
      <alignment horizontal="center"/>
      <protection locked="0"/>
    </xf>
    <xf numFmtId="0" fontId="18"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43" fontId="22" fillId="0" borderId="0" xfId="10" applyNumberFormat="1" applyFont="1" applyAlignment="1" applyProtection="1">
      <alignment vertical="center"/>
      <protection locked="0"/>
    </xf>
    <xf numFmtId="0" fontId="19" fillId="0" borderId="1" xfId="0" applyFont="1" applyBorder="1" applyAlignment="1" applyProtection="1">
      <alignment horizontal="center" vertical="center" wrapText="1"/>
      <protection locked="0"/>
    </xf>
    <xf numFmtId="0" fontId="56" fillId="0" borderId="1" xfId="1" applyFont="1" applyBorder="1" applyAlignment="1" applyProtection="1">
      <alignment horizontal="center" vertical="center" wrapText="1"/>
      <protection locked="0"/>
    </xf>
    <xf numFmtId="0" fontId="11" fillId="0" borderId="1" xfId="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6" fillId="0" borderId="52" xfId="10" applyBorder="1" applyAlignment="1" applyProtection="1">
      <alignment horizontal="center" vertical="center"/>
      <protection locked="0"/>
    </xf>
    <xf numFmtId="0" fontId="24" fillId="0" borderId="0" xfId="0" applyFont="1" applyAlignment="1" applyProtection="1">
      <alignment horizontal="center" vertical="center" wrapText="1"/>
      <protection locked="0"/>
    </xf>
    <xf numFmtId="0" fontId="7" fillId="0" borderId="5" xfId="10" applyFont="1" applyBorder="1" applyAlignment="1" applyProtection="1">
      <alignment horizontal="center" vertical="center" wrapText="1"/>
      <protection locked="0"/>
    </xf>
    <xf numFmtId="0" fontId="6" fillId="0" borderId="52" xfId="10" applyBorder="1" applyAlignment="1" applyProtection="1">
      <alignment horizontal="center" vertical="center" wrapText="1"/>
      <protection locked="0"/>
    </xf>
    <xf numFmtId="164" fontId="6" fillId="0" borderId="52" xfId="14" applyFont="1" applyFill="1" applyBorder="1" applyAlignment="1" applyProtection="1">
      <alignment horizontal="center" vertical="center" wrapText="1"/>
      <protection locked="0"/>
    </xf>
    <xf numFmtId="4" fontId="6" fillId="0" borderId="5" xfId="10" applyNumberFormat="1" applyBorder="1" applyAlignment="1" applyProtection="1">
      <alignment horizontal="center" vertical="center" wrapText="1"/>
      <protection locked="0"/>
    </xf>
    <xf numFmtId="10" fontId="6" fillId="0" borderId="5" xfId="19" applyNumberFormat="1" applyFont="1" applyFill="1" applyBorder="1" applyAlignment="1" applyProtection="1">
      <alignment horizontal="center" vertical="center" wrapText="1"/>
      <protection locked="0"/>
    </xf>
    <xf numFmtId="0" fontId="7" fillId="39" borderId="1" xfId="10" applyFont="1" applyFill="1" applyBorder="1" applyAlignment="1" applyProtection="1">
      <alignment horizontal="center" vertical="center"/>
      <protection locked="0"/>
    </xf>
    <xf numFmtId="0" fontId="7" fillId="39" borderId="1" xfId="10" applyFont="1" applyFill="1" applyBorder="1" applyAlignment="1" applyProtection="1">
      <alignment horizontal="center" vertical="center" wrapText="1"/>
      <protection locked="0"/>
    </xf>
    <xf numFmtId="164" fontId="7" fillId="39" borderId="1" xfId="14" applyFont="1" applyFill="1" applyBorder="1" applyAlignment="1" applyProtection="1">
      <alignment horizontal="center" vertical="center" wrapText="1"/>
      <protection locked="0"/>
    </xf>
    <xf numFmtId="0" fontId="7" fillId="39" borderId="1" xfId="10" applyFont="1" applyFill="1" applyBorder="1" applyAlignment="1" applyProtection="1">
      <alignment vertical="center"/>
      <protection locked="0"/>
    </xf>
    <xf numFmtId="4" fontId="21" fillId="39" borderId="1" xfId="10" applyNumberFormat="1" applyFont="1" applyFill="1" applyBorder="1" applyAlignment="1" applyProtection="1">
      <alignment horizontal="center" vertical="center"/>
      <protection locked="0"/>
    </xf>
    <xf numFmtId="0" fontId="21" fillId="39" borderId="1" xfId="10" applyFont="1" applyFill="1" applyBorder="1" applyAlignment="1" applyProtection="1">
      <alignment horizontal="center" vertical="center"/>
      <protection locked="0"/>
    </xf>
    <xf numFmtId="0" fontId="6" fillId="0" borderId="13" xfId="10" applyBorder="1" applyAlignment="1" applyProtection="1">
      <alignment horizontal="center" vertical="center"/>
      <protection locked="0"/>
    </xf>
    <xf numFmtId="0" fontId="6" fillId="0" borderId="13" xfId="10" applyBorder="1" applyAlignment="1" applyProtection="1">
      <alignment horizontal="center" vertical="center" wrapText="1"/>
      <protection locked="0"/>
    </xf>
    <xf numFmtId="0" fontId="7" fillId="2" borderId="13" xfId="10" applyFont="1" applyFill="1" applyBorder="1" applyAlignment="1" applyProtection="1">
      <alignment horizontal="center" vertical="center" wrapText="1"/>
      <protection locked="0"/>
    </xf>
    <xf numFmtId="165" fontId="9" fillId="0" borderId="13" xfId="4" applyFont="1" applyBorder="1" applyAlignment="1" applyProtection="1">
      <alignment horizontal="center" vertical="center" wrapText="1"/>
      <protection locked="0"/>
    </xf>
    <xf numFmtId="0" fontId="24" fillId="0" borderId="13" xfId="0" applyFont="1" applyBorder="1" applyAlignment="1" applyProtection="1">
      <alignment horizontal="center" vertical="center" wrapText="1"/>
      <protection locked="0"/>
    </xf>
    <xf numFmtId="4" fontId="6" fillId="0" borderId="13" xfId="10" applyNumberFormat="1" applyBorder="1" applyAlignment="1" applyProtection="1">
      <alignment horizontal="center" vertical="center" wrapText="1"/>
      <protection locked="0"/>
    </xf>
    <xf numFmtId="10" fontId="6" fillId="0" borderId="13" xfId="19" applyNumberFormat="1" applyFont="1" applyFill="1" applyBorder="1" applyAlignment="1" applyProtection="1">
      <alignment horizontal="center" vertical="center" wrapText="1"/>
      <protection locked="0"/>
    </xf>
    <xf numFmtId="1" fontId="6" fillId="0" borderId="1" xfId="10" applyNumberFormat="1" applyBorder="1" applyAlignment="1" applyProtection="1">
      <alignment horizontal="center" vertical="center" wrapText="1"/>
      <protection locked="0"/>
    </xf>
    <xf numFmtId="0" fontId="11" fillId="0" borderId="1" xfId="1" applyBorder="1" applyAlignment="1" applyProtection="1">
      <alignment horizontal="center" vertical="center"/>
      <protection locked="0"/>
    </xf>
    <xf numFmtId="164" fontId="11" fillId="0" borderId="1" xfId="1" applyNumberFormat="1" applyBorder="1" applyAlignment="1" applyProtection="1">
      <alignment horizontal="center" vertical="center" wrapText="1"/>
      <protection locked="0"/>
    </xf>
    <xf numFmtId="0" fontId="11" fillId="0" borderId="0" xfId="1" applyAlignment="1" applyProtection="1">
      <alignment horizontal="center" vertical="center"/>
      <protection locked="0"/>
    </xf>
    <xf numFmtId="4" fontId="11" fillId="0" borderId="0" xfId="1" applyNumberFormat="1" applyAlignment="1" applyProtection="1">
      <alignment horizontal="center" vertical="center"/>
      <protection locked="0"/>
    </xf>
    <xf numFmtId="0" fontId="7" fillId="0" borderId="1" xfId="10" applyFont="1" applyBorder="1" applyAlignment="1" applyProtection="1">
      <alignment horizontal="center" vertical="center"/>
      <protection locked="0"/>
    </xf>
    <xf numFmtId="0" fontId="42" fillId="39" borderId="1" xfId="1116" applyFont="1" applyFill="1" applyBorder="1" applyAlignment="1" applyProtection="1">
      <alignment horizontal="center" vertical="center" wrapText="1"/>
      <protection locked="0"/>
    </xf>
    <xf numFmtId="0" fontId="7" fillId="0" borderId="0" xfId="10" applyFont="1" applyAlignment="1" applyProtection="1">
      <alignment vertical="center"/>
      <protection locked="0"/>
    </xf>
    <xf numFmtId="4" fontId="21" fillId="0" borderId="0" xfId="10" applyNumberFormat="1" applyFont="1" applyAlignment="1" applyProtection="1">
      <alignment horizontal="center" vertical="center"/>
      <protection locked="0"/>
    </xf>
    <xf numFmtId="0" fontId="21" fillId="0" borderId="0" xfId="10" applyFont="1" applyAlignment="1" applyProtection="1">
      <alignment horizontal="center" vertical="center"/>
      <protection locked="0"/>
    </xf>
    <xf numFmtId="0" fontId="6" fillId="0" borderId="5" xfId="10" applyBorder="1" applyAlignment="1" applyProtection="1">
      <alignment horizontal="center" vertical="center"/>
      <protection locked="0"/>
    </xf>
    <xf numFmtId="0" fontId="24" fillId="0" borderId="5" xfId="0" applyFont="1" applyBorder="1" applyAlignment="1" applyProtection="1">
      <alignment horizontal="center" vertical="center" wrapText="1"/>
      <protection locked="0"/>
    </xf>
    <xf numFmtId="0" fontId="6" fillId="0" borderId="5" xfId="10" applyBorder="1" applyAlignment="1" applyProtection="1">
      <alignment horizontal="center" vertical="center" wrapText="1"/>
      <protection locked="0"/>
    </xf>
    <xf numFmtId="164" fontId="6" fillId="0" borderId="5" xfId="14"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6" fillId="0" borderId="1" xfId="10" applyBorder="1" applyAlignment="1" applyProtection="1">
      <alignment vertical="center" wrapText="1"/>
      <protection locked="0"/>
    </xf>
    <xf numFmtId="0" fontId="24" fillId="4" borderId="1" xfId="0" applyFont="1"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164" fontId="6" fillId="0" borderId="13" xfId="14" applyFont="1" applyFill="1" applyBorder="1" applyAlignment="1" applyProtection="1">
      <alignment horizontal="center" vertical="center" wrapText="1"/>
      <protection locked="0"/>
    </xf>
    <xf numFmtId="0" fontId="30" fillId="39" borderId="1" xfId="0" applyFont="1" applyFill="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54" fillId="7" borderId="1" xfId="20" applyFont="1" applyBorder="1" applyAlignment="1" applyProtection="1">
      <alignment horizontal="center" vertical="center"/>
      <protection locked="0"/>
    </xf>
    <xf numFmtId="0" fontId="54" fillId="7" borderId="1" xfId="20" applyFont="1" applyBorder="1" applyAlignment="1" applyProtection="1">
      <alignment horizontal="center" vertical="center" wrapText="1"/>
      <protection locked="0"/>
    </xf>
    <xf numFmtId="164" fontId="54" fillId="7" borderId="1" xfId="20" applyNumberFormat="1" applyFont="1" applyBorder="1" applyAlignment="1" applyProtection="1">
      <alignment horizontal="center" vertical="center" wrapText="1"/>
      <protection locked="0"/>
    </xf>
    <xf numFmtId="0" fontId="54" fillId="7" borderId="43" xfId="20" applyFont="1" applyBorder="1" applyAlignment="1" applyProtection="1">
      <alignment vertical="center"/>
      <protection locked="0"/>
    </xf>
    <xf numFmtId="0" fontId="54" fillId="7" borderId="34" xfId="20" applyFont="1" applyAlignment="1" applyProtection="1">
      <alignment vertical="center"/>
      <protection locked="0"/>
    </xf>
    <xf numFmtId="4" fontId="54" fillId="7" borderId="34" xfId="20" applyNumberFormat="1" applyFont="1" applyAlignment="1" applyProtection="1">
      <alignment horizontal="center" vertical="center"/>
      <protection locked="0"/>
    </xf>
    <xf numFmtId="0" fontId="54" fillId="7" borderId="34" xfId="20" applyFont="1" applyAlignment="1" applyProtection="1">
      <alignment horizontal="center" vertical="center"/>
      <protection locked="0"/>
    </xf>
    <xf numFmtId="0" fontId="28" fillId="7" borderId="1" xfId="20" applyBorder="1" applyAlignment="1" applyProtection="1">
      <alignment horizontal="center" vertical="center"/>
      <protection locked="0"/>
    </xf>
    <xf numFmtId="0" fontId="29" fillId="7" borderId="1" xfId="20" applyFont="1" applyBorder="1" applyAlignment="1" applyProtection="1">
      <alignment horizontal="center" vertical="center" wrapText="1"/>
      <protection locked="0"/>
    </xf>
    <xf numFmtId="0" fontId="28" fillId="7" borderId="1" xfId="20" applyBorder="1" applyAlignment="1" applyProtection="1">
      <alignment horizontal="center" vertical="center" wrapText="1"/>
      <protection locked="0"/>
    </xf>
    <xf numFmtId="164" fontId="28" fillId="7" borderId="1" xfId="20" applyNumberFormat="1" applyBorder="1" applyAlignment="1" applyProtection="1">
      <alignment horizontal="center" vertical="center" wrapText="1"/>
      <protection locked="0"/>
    </xf>
    <xf numFmtId="0" fontId="28" fillId="7" borderId="43" xfId="20" applyBorder="1" applyAlignment="1" applyProtection="1">
      <alignment vertical="center"/>
      <protection locked="0"/>
    </xf>
    <xf numFmtId="0" fontId="28" fillId="7" borderId="34" xfId="20" applyAlignment="1" applyProtection="1">
      <alignment vertical="center"/>
      <protection locked="0"/>
    </xf>
    <xf numFmtId="4" fontId="28" fillId="7" borderId="34" xfId="20" applyNumberFormat="1" applyAlignment="1" applyProtection="1">
      <alignment horizontal="center" vertical="center"/>
      <protection locked="0"/>
    </xf>
    <xf numFmtId="0" fontId="28" fillId="7" borderId="34" xfId="20" applyAlignment="1" applyProtection="1">
      <alignment horizontal="center" vertical="center"/>
      <protection locked="0"/>
    </xf>
    <xf numFmtId="0" fontId="28" fillId="7" borderId="1" xfId="20" applyBorder="1" applyProtection="1">
      <protection locked="0"/>
    </xf>
    <xf numFmtId="0" fontId="3" fillId="7" borderId="1" xfId="20" applyFont="1" applyBorder="1" applyAlignment="1" applyProtection="1">
      <alignment horizontal="center" vertical="center"/>
      <protection locked="0"/>
    </xf>
    <xf numFmtId="0" fontId="28" fillId="7" borderId="43" xfId="20" applyBorder="1" applyProtection="1">
      <protection locked="0"/>
    </xf>
    <xf numFmtId="0" fontId="28" fillId="7" borderId="34" xfId="20" applyProtection="1">
      <protection locked="0"/>
    </xf>
    <xf numFmtId="0" fontId="28" fillId="0" borderId="1" xfId="20" applyFill="1" applyBorder="1" applyProtection="1">
      <protection locked="0"/>
    </xf>
    <xf numFmtId="0" fontId="28" fillId="0" borderId="1" xfId="20" applyFill="1" applyBorder="1" applyAlignment="1" applyProtection="1">
      <alignment horizontal="center" vertical="center" wrapText="1"/>
      <protection locked="0"/>
    </xf>
    <xf numFmtId="0" fontId="28" fillId="0" borderId="43" xfId="20" applyFill="1" applyBorder="1" applyProtection="1">
      <protection locked="0"/>
    </xf>
    <xf numFmtId="0" fontId="28" fillId="0" borderId="34" xfId="20" applyFill="1" applyProtection="1">
      <protection locked="0"/>
    </xf>
    <xf numFmtId="0" fontId="7" fillId="39" borderId="0" xfId="10" applyFont="1" applyFill="1" applyAlignment="1" applyProtection="1">
      <alignment vertical="center"/>
      <protection locked="0"/>
    </xf>
    <xf numFmtId="4" fontId="21" fillId="39" borderId="0" xfId="10" applyNumberFormat="1" applyFont="1" applyFill="1" applyAlignment="1" applyProtection="1">
      <alignment horizontal="center" vertical="center"/>
      <protection locked="0"/>
    </xf>
    <xf numFmtId="0" fontId="21" fillId="39" borderId="0" xfId="10" applyFont="1" applyFill="1" applyAlignment="1" applyProtection="1">
      <alignment horizontal="center" vertical="center"/>
      <protection locked="0"/>
    </xf>
    <xf numFmtId="0" fontId="29" fillId="0" borderId="5" xfId="0" applyFont="1" applyBorder="1" applyAlignment="1" applyProtection="1">
      <alignment horizontal="center" vertical="center" wrapText="1"/>
      <protection locked="0"/>
    </xf>
    <xf numFmtId="0" fontId="7" fillId="2" borderId="5" xfId="10" applyFont="1" applyFill="1" applyBorder="1" applyAlignment="1" applyProtection="1">
      <alignment horizontal="center" vertical="center" wrapText="1"/>
      <protection locked="0"/>
    </xf>
    <xf numFmtId="0" fontId="6" fillId="0" borderId="5" xfId="10" applyBorder="1" applyAlignment="1" applyProtection="1">
      <alignment vertical="center" wrapText="1"/>
      <protection locked="0"/>
    </xf>
    <xf numFmtId="4" fontId="22" fillId="0" borderId="5" xfId="10" applyNumberFormat="1" applyFont="1" applyBorder="1" applyAlignment="1" applyProtection="1">
      <alignment horizontal="center" vertical="center" wrapText="1"/>
      <protection locked="0"/>
    </xf>
    <xf numFmtId="0" fontId="22" fillId="0" borderId="5" xfId="10" applyFont="1" applyBorder="1" applyAlignment="1" applyProtection="1">
      <alignment horizontal="center" vertical="center" wrapText="1"/>
      <protection locked="0"/>
    </xf>
    <xf numFmtId="0" fontId="24" fillId="0" borderId="1" xfId="0" applyFont="1" applyBorder="1" applyAlignment="1" applyProtection="1">
      <alignment horizontal="left" vertical="center"/>
      <protection locked="0"/>
    </xf>
    <xf numFmtId="0" fontId="63" fillId="0" borderId="1" xfId="0" applyFont="1" applyBorder="1" applyAlignment="1" applyProtection="1">
      <alignment vertical="center"/>
      <protection locked="0"/>
    </xf>
    <xf numFmtId="0" fontId="24" fillId="0" borderId="1" xfId="0" applyFont="1" applyBorder="1" applyAlignment="1" applyProtection="1">
      <alignment vertical="center" wrapText="1"/>
      <protection locked="0"/>
    </xf>
    <xf numFmtId="4" fontId="6" fillId="0" borderId="0" xfId="10" applyNumberFormat="1" applyAlignment="1" applyProtection="1">
      <alignment horizontal="center" vertical="center" wrapText="1"/>
      <protection locked="0"/>
    </xf>
    <xf numFmtId="0" fontId="55" fillId="0" borderId="1" xfId="0" applyFont="1" applyBorder="1" applyAlignment="1" applyProtection="1">
      <alignment vertical="center"/>
      <protection locked="0"/>
    </xf>
    <xf numFmtId="0" fontId="6" fillId="2" borderId="1" xfId="1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6" fillId="0" borderId="1" xfId="10" applyBorder="1" applyAlignment="1" applyProtection="1">
      <alignment horizontal="left" vertical="center" wrapText="1"/>
      <protection locked="0"/>
    </xf>
    <xf numFmtId="2"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4" fontId="6" fillId="0" borderId="1" xfId="10" applyNumberFormat="1" applyBorder="1" applyAlignment="1" applyProtection="1">
      <alignment vertical="center"/>
      <protection locked="0"/>
    </xf>
    <xf numFmtId="10" fontId="6" fillId="0" borderId="1" xfId="19" applyNumberFormat="1" applyFont="1" applyFill="1" applyBorder="1" applyAlignment="1" applyProtection="1">
      <alignment horizontal="center" vertical="center"/>
      <protection locked="0"/>
    </xf>
    <xf numFmtId="4" fontId="7" fillId="0" borderId="1" xfId="10" applyNumberFormat="1" applyFont="1" applyBorder="1" applyAlignment="1" applyProtection="1">
      <alignment vertical="center"/>
      <protection locked="0"/>
    </xf>
    <xf numFmtId="49" fontId="7" fillId="2" borderId="1" xfId="10" applyNumberFormat="1" applyFont="1" applyFill="1" applyBorder="1" applyAlignment="1" applyProtection="1">
      <alignment horizontal="left" vertical="center"/>
      <protection locked="0"/>
    </xf>
    <xf numFmtId="49" fontId="7" fillId="2" borderId="1" xfId="10" applyNumberFormat="1" applyFont="1" applyFill="1" applyBorder="1" applyAlignment="1" applyProtection="1">
      <alignment horizontal="center" vertical="center"/>
      <protection locked="0"/>
    </xf>
    <xf numFmtId="0" fontId="6" fillId="2" borderId="1" xfId="10" applyFill="1" applyBorder="1" applyAlignment="1" applyProtection="1">
      <alignment vertical="center"/>
      <protection locked="0"/>
    </xf>
    <xf numFmtId="2" fontId="6" fillId="2" borderId="1" xfId="14" applyNumberFormat="1" applyFont="1" applyFill="1" applyBorder="1" applyAlignment="1" applyProtection="1">
      <alignment vertical="center"/>
      <protection locked="0"/>
    </xf>
    <xf numFmtId="164" fontId="6" fillId="2" borderId="1" xfId="14" applyFont="1" applyFill="1" applyBorder="1" applyAlignment="1" applyProtection="1">
      <alignment vertical="center"/>
      <protection locked="0"/>
    </xf>
    <xf numFmtId="4" fontId="17" fillId="2" borderId="1" xfId="10" applyNumberFormat="1" applyFont="1" applyFill="1" applyBorder="1" applyAlignment="1" applyProtection="1">
      <alignment vertical="center"/>
      <protection locked="0"/>
    </xf>
    <xf numFmtId="0" fontId="6" fillId="0" borderId="0" xfId="10" applyAlignment="1" applyProtection="1">
      <alignment horizontal="left" vertical="center"/>
      <protection locked="0"/>
    </xf>
    <xf numFmtId="2" fontId="6" fillId="0" borderId="0" xfId="14" applyNumberFormat="1" applyFont="1" applyFill="1" applyAlignment="1" applyProtection="1">
      <alignment vertical="center"/>
      <protection locked="0"/>
    </xf>
    <xf numFmtId="164" fontId="6" fillId="0" borderId="0" xfId="14" applyFont="1" applyFill="1" applyAlignment="1" applyProtection="1">
      <alignment vertical="center"/>
      <protection locked="0"/>
    </xf>
    <xf numFmtId="2" fontId="6" fillId="4" borderId="13" xfId="0" applyNumberFormat="1" applyFont="1" applyFill="1" applyBorder="1" applyAlignment="1" applyProtection="1">
      <alignment horizontal="center" vertical="center" wrapText="1"/>
      <protection locked="0"/>
    </xf>
    <xf numFmtId="2" fontId="6" fillId="4" borderId="13" xfId="0" applyNumberFormat="1" applyFont="1" applyFill="1" applyBorder="1" applyAlignment="1">
      <alignment horizontal="center" vertical="center" wrapText="1"/>
    </xf>
    <xf numFmtId="0" fontId="0" fillId="4" borderId="13" xfId="0" applyFill="1" applyBorder="1" applyAlignment="1" applyProtection="1">
      <alignment horizontal="center" vertical="center" wrapText="1"/>
      <protection locked="0"/>
    </xf>
    <xf numFmtId="2" fontId="6" fillId="4" borderId="0" xfId="0" applyNumberFormat="1" applyFont="1" applyFill="1" applyAlignment="1" applyProtection="1">
      <alignment horizontal="center" vertical="center" wrapText="1"/>
      <protection locked="0"/>
    </xf>
    <xf numFmtId="0" fontId="0" fillId="0" borderId="1" xfId="0" applyBorder="1" applyAlignment="1">
      <alignment vertical="center"/>
    </xf>
    <xf numFmtId="0" fontId="0" fillId="0" borderId="45" xfId="0" applyBorder="1" applyAlignment="1">
      <alignment horizontal="center" vertical="center" wrapText="1"/>
    </xf>
    <xf numFmtId="0" fontId="27" fillId="4" borderId="0" xfId="0" applyFont="1" applyFill="1" applyAlignment="1">
      <alignment horizontal="center" vertical="center" wrapText="1"/>
    </xf>
    <xf numFmtId="0" fontId="27" fillId="4" borderId="0" xfId="0" applyFont="1" applyFill="1" applyAlignment="1">
      <alignment horizontal="center" vertical="center"/>
    </xf>
    <xf numFmtId="43" fontId="6" fillId="4" borderId="0" xfId="0" applyNumberFormat="1" applyFont="1" applyFill="1" applyAlignment="1">
      <alignment horizontal="center" vertical="center" wrapText="1"/>
    </xf>
    <xf numFmtId="43" fontId="6" fillId="4" borderId="0" xfId="53" applyFont="1" applyFill="1" applyBorder="1" applyAlignment="1">
      <alignment horizontal="center" vertical="center"/>
    </xf>
    <xf numFmtId="0" fontId="24" fillId="4" borderId="13" xfId="0" applyFont="1" applyFill="1" applyBorder="1" applyAlignment="1">
      <alignment horizontal="center" vertical="center" wrapText="1"/>
    </xf>
    <xf numFmtId="0" fontId="20" fillId="0" borderId="0" xfId="0" applyFont="1" applyAlignment="1" applyProtection="1">
      <alignment horizontal="center"/>
      <protection locked="0"/>
    </xf>
    <xf numFmtId="0" fontId="23" fillId="0" borderId="1" xfId="0" applyFont="1" applyBorder="1" applyAlignment="1" applyProtection="1">
      <alignment horizontal="center" vertical="center" wrapText="1"/>
      <protection locked="0"/>
    </xf>
    <xf numFmtId="0" fontId="7" fillId="0" borderId="1" xfId="10" applyFont="1" applyBorder="1" applyAlignment="1" applyProtection="1">
      <alignment horizontal="right" vertical="center"/>
      <protection locked="0"/>
    </xf>
    <xf numFmtId="0" fontId="7" fillId="0" borderId="0" xfId="10" applyFont="1" applyAlignment="1" applyProtection="1">
      <alignment horizontal="left" vertical="center"/>
      <protection locked="0"/>
    </xf>
    <xf numFmtId="0" fontId="0" fillId="0" borderId="53" xfId="10" applyFont="1" applyBorder="1" applyAlignment="1">
      <alignment horizontal="center" vertical="center" wrapText="1"/>
    </xf>
    <xf numFmtId="0" fontId="18" fillId="0" borderId="53" xfId="10" applyFont="1" applyBorder="1" applyAlignment="1">
      <alignment horizontal="left" vertical="center" wrapText="1"/>
    </xf>
    <xf numFmtId="0" fontId="20" fillId="0" borderId="0" xfId="0" applyFont="1" applyAlignment="1" applyProtection="1">
      <alignment horizontal="center" vertical="center"/>
      <protection locked="0"/>
    </xf>
    <xf numFmtId="0" fontId="19" fillId="44" borderId="53" xfId="10" applyFont="1" applyFill="1" applyBorder="1" applyAlignment="1">
      <alignment horizontal="center" vertical="center" wrapText="1"/>
    </xf>
    <xf numFmtId="0" fontId="70" fillId="0" borderId="0" xfId="10" applyFont="1" applyAlignment="1">
      <alignment horizontal="left" vertical="center" indent="1"/>
    </xf>
    <xf numFmtId="0" fontId="0" fillId="0" borderId="0" xfId="10" applyFont="1" applyAlignment="1">
      <alignment horizontal="center" vertical="center"/>
    </xf>
    <xf numFmtId="0" fontId="71" fillId="0" borderId="0" xfId="0" applyFont="1" applyAlignment="1">
      <alignment horizontal="right" vertical="center"/>
    </xf>
    <xf numFmtId="0" fontId="72" fillId="0" borderId="0" xfId="0" applyFont="1" applyAlignment="1">
      <alignment horizontal="center"/>
    </xf>
    <xf numFmtId="0" fontId="71" fillId="0" borderId="0" xfId="0" applyFont="1" applyAlignment="1">
      <alignment horizontal="left" vertical="center"/>
    </xf>
    <xf numFmtId="0" fontId="71" fillId="0" borderId="0" xfId="0" applyFont="1" applyAlignment="1">
      <alignment horizontal="center" vertical="top"/>
    </xf>
    <xf numFmtId="0" fontId="16" fillId="0" borderId="53" xfId="10" applyFont="1" applyBorder="1" applyAlignment="1">
      <alignment horizontal="center"/>
    </xf>
    <xf numFmtId="0" fontId="7" fillId="0" borderId="54" xfId="7820" applyFont="1" applyBorder="1" applyAlignment="1">
      <alignment horizontal="left" vertical="top"/>
    </xf>
    <xf numFmtId="175" fontId="18" fillId="42" borderId="55" xfId="7821" applyFont="1" applyFill="1" applyBorder="1" applyAlignment="1" applyProtection="1">
      <alignment horizontal="left"/>
      <protection locked="0"/>
    </xf>
    <xf numFmtId="0" fontId="17" fillId="0" borderId="53" xfId="10" applyFont="1" applyBorder="1" applyAlignment="1">
      <alignment horizontal="center" vertical="center"/>
    </xf>
    <xf numFmtId="4" fontId="17" fillId="0" borderId="53" xfId="10" applyNumberFormat="1" applyFont="1" applyBorder="1" applyAlignment="1">
      <alignment horizontal="center" vertical="center" wrapText="1"/>
    </xf>
    <xf numFmtId="0" fontId="60" fillId="40" borderId="1" xfId="5241" applyFont="1" applyFill="1" applyBorder="1" applyAlignment="1">
      <alignment horizontal="left" vertical="top" wrapText="1"/>
    </xf>
    <xf numFmtId="43" fontId="27" fillId="0" borderId="6" xfId="7740" applyFont="1" applyBorder="1" applyAlignment="1">
      <alignment horizontal="center" vertical="center"/>
    </xf>
    <xf numFmtId="43" fontId="27" fillId="0" borderId="7" xfId="7740" applyFont="1" applyBorder="1" applyAlignment="1">
      <alignment horizontal="center" vertical="center"/>
    </xf>
    <xf numFmtId="43" fontId="27" fillId="0" borderId="6" xfId="7740" applyFont="1" applyFill="1" applyBorder="1" applyAlignment="1">
      <alignment horizontal="center" vertical="center" wrapText="1"/>
    </xf>
    <xf numFmtId="43" fontId="27" fillId="0" borderId="7" xfId="7740" applyFont="1" applyFill="1" applyBorder="1" applyAlignment="1">
      <alignment horizontal="center" vertical="center" wrapText="1"/>
    </xf>
    <xf numFmtId="0" fontId="20" fillId="0" borderId="46" xfId="0" applyFont="1" applyBorder="1" applyAlignment="1" applyProtection="1">
      <alignment horizontal="center"/>
      <protection locked="0"/>
    </xf>
    <xf numFmtId="0" fontId="20" fillId="0" borderId="9" xfId="0" applyFont="1" applyBorder="1" applyAlignment="1" applyProtection="1">
      <alignment horizontal="center"/>
      <protection locked="0"/>
    </xf>
    <xf numFmtId="0" fontId="20" fillId="0" borderId="8" xfId="0" applyFont="1" applyBorder="1" applyAlignment="1" applyProtection="1">
      <alignment horizontal="center"/>
      <protection locked="0"/>
    </xf>
    <xf numFmtId="0" fontId="20" fillId="0" borderId="10" xfId="0" applyFont="1" applyBorder="1" applyAlignment="1" applyProtection="1">
      <alignment horizontal="center"/>
      <protection locked="0"/>
    </xf>
    <xf numFmtId="0" fontId="20" fillId="0" borderId="11" xfId="0" applyFont="1" applyBorder="1" applyAlignment="1" applyProtection="1">
      <alignment horizontal="center"/>
      <protection locked="0"/>
    </xf>
    <xf numFmtId="0" fontId="7" fillId="0" borderId="0" xfId="10" applyFont="1" applyAlignment="1">
      <alignment horizontal="center" vertical="center"/>
    </xf>
    <xf numFmtId="0" fontId="62" fillId="0" borderId="4" xfId="0" applyFont="1" applyBorder="1" applyAlignment="1">
      <alignment horizontal="center"/>
    </xf>
    <xf numFmtId="0" fontId="62" fillId="0" borderId="3" xfId="0" applyFont="1" applyBorder="1" applyAlignment="1">
      <alignment horizontal="center"/>
    </xf>
    <xf numFmtId="44" fontId="7" fillId="0" borderId="4" xfId="5240" applyFont="1" applyFill="1" applyBorder="1" applyAlignment="1">
      <alignment horizontal="center" vertical="center" wrapText="1"/>
    </xf>
    <xf numFmtId="44" fontId="7" fillId="0" borderId="3" xfId="5240" applyFont="1" applyFill="1" applyBorder="1" applyAlignment="1">
      <alignment horizontal="center" vertical="center" wrapText="1"/>
    </xf>
    <xf numFmtId="0" fontId="60" fillId="0" borderId="1" xfId="5241" applyFont="1" applyFill="1" applyBorder="1" applyAlignment="1">
      <alignment horizontal="center" vertical="center" wrapText="1"/>
    </xf>
    <xf numFmtId="0" fontId="18" fillId="0" borderId="1" xfId="5243" applyFont="1" applyBorder="1" applyAlignment="1">
      <alignment horizontal="center" vertical="center" wrapText="1"/>
    </xf>
    <xf numFmtId="2" fontId="60" fillId="40" borderId="6" xfId="5241" applyNumberFormat="1" applyFont="1" applyFill="1" applyBorder="1" applyAlignment="1">
      <alignment horizontal="left" vertical="top" wrapText="1"/>
    </xf>
    <xf numFmtId="0" fontId="60" fillId="40" borderId="45" xfId="5241" applyFont="1" applyFill="1" applyBorder="1" applyAlignment="1">
      <alignment horizontal="left" vertical="top" wrapText="1"/>
    </xf>
    <xf numFmtId="0" fontId="60" fillId="40" borderId="7" xfId="5241" applyFont="1" applyFill="1" applyBorder="1" applyAlignment="1">
      <alignment horizontal="left" vertical="top" wrapText="1"/>
    </xf>
    <xf numFmtId="43" fontId="6" fillId="4" borderId="1" xfId="0" applyNumberFormat="1" applyFont="1" applyFill="1" applyBorder="1" applyAlignment="1">
      <alignment horizontal="center" vertical="center" wrapText="1"/>
    </xf>
    <xf numFmtId="43" fontId="27" fillId="0" borderId="6" xfId="53" applyFont="1" applyBorder="1" applyAlignment="1">
      <alignment horizontal="right" vertical="center"/>
    </xf>
    <xf numFmtId="43" fontId="27" fillId="0" borderId="7" xfId="53" applyFont="1" applyBorder="1" applyAlignment="1">
      <alignment horizontal="right" vertical="center"/>
    </xf>
    <xf numFmtId="43" fontId="6" fillId="4" borderId="6" xfId="53" applyFont="1" applyFill="1" applyBorder="1" applyAlignment="1">
      <alignment horizontal="center" vertical="center"/>
    </xf>
    <xf numFmtId="43" fontId="6" fillId="4" borderId="7" xfId="53" applyFont="1" applyFill="1" applyBorder="1" applyAlignment="1">
      <alignment horizontal="center" vertical="center"/>
    </xf>
    <xf numFmtId="0" fontId="60" fillId="40" borderId="1" xfId="5241" applyFont="1" applyFill="1" applyBorder="1" applyAlignment="1">
      <alignment horizontal="left" vertical="center" wrapText="1"/>
    </xf>
    <xf numFmtId="0" fontId="30" fillId="0" borderId="4" xfId="0" applyFont="1" applyBorder="1" applyAlignment="1">
      <alignment horizontal="center" vertical="center" wrapText="1"/>
    </xf>
    <xf numFmtId="0" fontId="30" fillId="0" borderId="3" xfId="0" applyFont="1" applyBorder="1" applyAlignment="1">
      <alignment horizontal="center" vertical="center" wrapText="1"/>
    </xf>
    <xf numFmtId="0" fontId="60" fillId="40" borderId="6" xfId="5241" applyFont="1" applyFill="1" applyBorder="1" applyAlignment="1">
      <alignment horizontal="left" vertical="top" wrapText="1"/>
    </xf>
    <xf numFmtId="43" fontId="6" fillId="4" borderId="1" xfId="53" applyFont="1" applyFill="1" applyBorder="1" applyAlignment="1">
      <alignment horizontal="center" vertical="center"/>
    </xf>
    <xf numFmtId="43" fontId="27" fillId="0" borderId="6" xfId="53" applyFont="1" applyFill="1" applyBorder="1" applyAlignment="1">
      <alignment horizontal="center" vertical="center"/>
    </xf>
    <xf numFmtId="43" fontId="27" fillId="0" borderId="7" xfId="53" applyFont="1" applyFill="1" applyBorder="1" applyAlignment="1">
      <alignment horizontal="center" vertical="center"/>
    </xf>
    <xf numFmtId="0" fontId="42" fillId="0" borderId="48" xfId="1116" applyFont="1" applyFill="1" applyBorder="1" applyAlignment="1">
      <alignment horizontal="center" vertical="center" wrapText="1"/>
    </xf>
    <xf numFmtId="0" fontId="42" fillId="0" borderId="4" xfId="1116" applyFont="1" applyFill="1" applyBorder="1" applyAlignment="1">
      <alignment horizontal="center" vertical="center" wrapText="1"/>
    </xf>
    <xf numFmtId="0" fontId="42" fillId="0" borderId="3" xfId="1116" applyFont="1" applyFill="1" applyBorder="1" applyAlignment="1">
      <alignment horizontal="center" vertical="center" wrapText="1"/>
    </xf>
    <xf numFmtId="0" fontId="18" fillId="40" borderId="6" xfId="5241" applyFont="1" applyFill="1" applyBorder="1" applyAlignment="1">
      <alignment horizontal="center" vertical="top" wrapText="1"/>
    </xf>
    <xf numFmtId="0" fontId="18" fillId="40" borderId="45" xfId="5241" applyFont="1" applyFill="1" applyBorder="1" applyAlignment="1">
      <alignment horizontal="center" vertical="top" wrapText="1"/>
    </xf>
    <xf numFmtId="0" fontId="18" fillId="40" borderId="7" xfId="5241" applyFont="1" applyFill="1" applyBorder="1" applyAlignment="1">
      <alignment horizontal="center" vertical="top" wrapText="1"/>
    </xf>
    <xf numFmtId="0" fontId="27" fillId="0" borderId="6" xfId="0" applyFont="1" applyBorder="1" applyAlignment="1">
      <alignment horizontal="center"/>
    </xf>
    <xf numFmtId="0" fontId="27" fillId="0" borderId="45" xfId="0" applyFont="1" applyBorder="1" applyAlignment="1">
      <alignment horizontal="center"/>
    </xf>
    <xf numFmtId="0" fontId="27" fillId="0" borderId="7" xfId="0" applyFont="1" applyBorder="1" applyAlignment="1">
      <alignment horizontal="center"/>
    </xf>
    <xf numFmtId="0" fontId="18" fillId="40" borderId="1" xfId="0" applyFont="1" applyFill="1" applyBorder="1" applyAlignment="1">
      <alignment horizontal="center" vertical="center" wrapText="1"/>
    </xf>
    <xf numFmtId="0" fontId="7" fillId="0" borderId="48" xfId="10" applyFont="1" applyBorder="1" applyAlignment="1">
      <alignment horizontal="center" vertical="center" wrapText="1"/>
    </xf>
    <xf numFmtId="0" fontId="7" fillId="0" borderId="4" xfId="10" applyFont="1" applyBorder="1" applyAlignment="1">
      <alignment horizontal="center" vertical="center" wrapText="1"/>
    </xf>
    <xf numFmtId="0" fontId="7" fillId="0" borderId="3" xfId="10" applyFont="1" applyBorder="1" applyAlignment="1">
      <alignment horizontal="center" vertical="center" wrapText="1"/>
    </xf>
    <xf numFmtId="0" fontId="60" fillId="40" borderId="6" xfId="5241" applyFont="1" applyFill="1" applyBorder="1" applyAlignment="1">
      <alignment horizontal="center" vertical="top" wrapText="1"/>
    </xf>
    <xf numFmtId="0" fontId="60" fillId="40" borderId="45" xfId="5241" applyFont="1" applyFill="1" applyBorder="1" applyAlignment="1">
      <alignment horizontal="center" vertical="top" wrapText="1"/>
    </xf>
    <xf numFmtId="0" fontId="60" fillId="40" borderId="7" xfId="5241" applyFont="1" applyFill="1" applyBorder="1" applyAlignment="1">
      <alignment horizontal="center" vertical="top" wrapText="1"/>
    </xf>
    <xf numFmtId="0" fontId="7" fillId="0" borderId="10" xfId="10" applyFont="1" applyBorder="1" applyAlignment="1">
      <alignment horizontal="right" vertical="center"/>
    </xf>
    <xf numFmtId="0" fontId="7" fillId="0" borderId="0" xfId="10" applyFont="1" applyAlignment="1">
      <alignment horizontal="right" vertical="center"/>
    </xf>
    <xf numFmtId="0" fontId="7" fillId="0" borderId="10" xfId="10" applyFont="1" applyBorder="1" applyAlignment="1">
      <alignment horizontal="center" vertical="center"/>
    </xf>
    <xf numFmtId="0" fontId="17" fillId="0" borderId="4" xfId="5243" applyFont="1" applyBorder="1" applyAlignment="1">
      <alignment horizontal="center"/>
    </xf>
    <xf numFmtId="0" fontId="17" fillId="0" borderId="3" xfId="5243" applyFont="1" applyBorder="1" applyAlignment="1">
      <alignment horizontal="center"/>
    </xf>
    <xf numFmtId="164" fontId="7" fillId="0" borderId="18" xfId="0" applyNumberFormat="1" applyFont="1" applyBorder="1" applyAlignment="1">
      <alignment horizontal="center" vertical="center"/>
    </xf>
    <xf numFmtId="164" fontId="7" fillId="0" borderId="20" xfId="0" applyNumberFormat="1" applyFont="1" applyBorder="1" applyAlignment="1">
      <alignment horizontal="center" vertical="center"/>
    </xf>
    <xf numFmtId="0" fontId="7" fillId="4" borderId="0" xfId="10" applyFont="1" applyFill="1" applyAlignment="1">
      <alignment horizontal="left" vertical="center"/>
    </xf>
    <xf numFmtId="0" fontId="7" fillId="0" borderId="23" xfId="0" applyFont="1" applyBorder="1" applyAlignment="1">
      <alignment horizontal="center" vertical="center"/>
    </xf>
    <xf numFmtId="49" fontId="7" fillId="0" borderId="26" xfId="0" applyNumberFormat="1" applyFont="1" applyBorder="1" applyAlignment="1">
      <alignment horizontal="center" vertical="center"/>
    </xf>
    <xf numFmtId="0" fontId="7" fillId="0" borderId="26" xfId="0" applyFont="1" applyBorder="1" applyAlignment="1">
      <alignment horizontal="center" vertical="center"/>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6" xfId="0" applyFont="1" applyBorder="1" applyAlignment="1">
      <alignment horizontal="center" vertical="center" wrapText="1"/>
    </xf>
    <xf numFmtId="4" fontId="7" fillId="0" borderId="2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 fontId="7" fillId="0" borderId="26" xfId="0" applyNumberFormat="1" applyFont="1" applyBorder="1" applyAlignment="1">
      <alignment horizontal="center" vertical="center" wrapText="1"/>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7" fillId="0" borderId="19" xfId="0" applyFont="1" applyBorder="1" applyAlignment="1">
      <alignment horizontal="center" vertical="center"/>
    </xf>
    <xf numFmtId="0" fontId="74" fillId="0" borderId="0" xfId="0" applyFont="1" applyAlignment="1">
      <alignment horizontal="center"/>
    </xf>
    <xf numFmtId="0" fontId="21" fillId="4" borderId="0" xfId="0" applyFont="1" applyFill="1" applyAlignment="1">
      <alignment horizontal="center"/>
    </xf>
    <xf numFmtId="49" fontId="7" fillId="0" borderId="25" xfId="0" applyNumberFormat="1" applyFont="1" applyBorder="1" applyAlignment="1">
      <alignment horizontal="center" vertical="center"/>
    </xf>
    <xf numFmtId="49" fontId="7" fillId="0" borderId="29" xfId="0" applyNumberFormat="1" applyFont="1" applyBorder="1" applyAlignment="1">
      <alignment horizontal="center" vertical="center"/>
    </xf>
    <xf numFmtId="49" fontId="7" fillId="0" borderId="24" xfId="0" applyNumberFormat="1" applyFont="1" applyBorder="1" applyAlignment="1">
      <alignment horizontal="center" vertical="center"/>
    </xf>
    <xf numFmtId="49" fontId="7" fillId="0" borderId="32" xfId="0" applyNumberFormat="1" applyFont="1" applyBorder="1" applyAlignment="1">
      <alignment horizontal="center" vertical="center"/>
    </xf>
    <xf numFmtId="4" fontId="7" fillId="0" borderId="32" xfId="0" applyNumberFormat="1" applyFont="1" applyBorder="1" applyAlignment="1">
      <alignment horizontal="center" vertical="center"/>
    </xf>
    <xf numFmtId="4" fontId="7" fillId="0" borderId="31" xfId="14" applyNumberFormat="1" applyFont="1" applyBorder="1" applyAlignment="1" applyProtection="1">
      <alignment horizontal="center" vertical="center"/>
      <protection locked="0"/>
    </xf>
    <xf numFmtId="4" fontId="7" fillId="0" borderId="26" xfId="14" applyNumberFormat="1" applyFont="1" applyBorder="1" applyAlignment="1" applyProtection="1">
      <alignment horizontal="center" vertical="center"/>
      <protection locked="0"/>
    </xf>
    <xf numFmtId="0" fontId="21" fillId="4" borderId="0" xfId="0" applyFont="1" applyFill="1" applyAlignment="1">
      <alignment horizontal="left" vertical="center"/>
    </xf>
    <xf numFmtId="49" fontId="7" fillId="0" borderId="33" xfId="0" applyNumberFormat="1" applyFont="1" applyBorder="1" applyAlignment="1">
      <alignment horizontal="center" vertical="center"/>
    </xf>
    <xf numFmtId="49" fontId="7" fillId="0" borderId="28" xfId="0" applyNumberFormat="1" applyFont="1" applyBorder="1" applyAlignment="1">
      <alignment horizontal="center" vertical="center"/>
    </xf>
    <xf numFmtId="49" fontId="7" fillId="0" borderId="30" xfId="0" applyNumberFormat="1" applyFont="1" applyBorder="1" applyAlignment="1">
      <alignment horizontal="center" vertical="center"/>
    </xf>
  </cellXfs>
  <cellStyles count="7822">
    <cellStyle name="20% - Ênfase1" xfId="35" builtinId="30" customBuiltin="1"/>
    <cellStyle name="20% - Ênfase1 10" xfId="742" xr:uid="{28911AF2-25E0-4B90-92A5-0BB9FF036767}"/>
    <cellStyle name="20% - Ênfase1 10 2" xfId="3342" xr:uid="{8D9CD93A-FBFD-4E06-9343-97F5C0ADC880}"/>
    <cellStyle name="20% - Ênfase1 10 3" xfId="5922" xr:uid="{248C7E46-6E91-4C42-AC47-A4603514863C}"/>
    <cellStyle name="20% - Ênfase1 100" xfId="1" xr:uid="{00000000-0005-0000-0000-000000000000}"/>
    <cellStyle name="20% - Ênfase1 11" xfId="743" xr:uid="{AC2C44DE-255C-4782-9FC1-5D70CC6CB4B3}"/>
    <cellStyle name="20% - Ênfase1 11 2" xfId="3343" xr:uid="{40422DDD-912E-4A7C-9522-9FDA2893BA7F}"/>
    <cellStyle name="20% - Ênfase1 11 3" xfId="5923" xr:uid="{4B1F28FE-0958-45CD-A2B0-11FC3E07FAE0}"/>
    <cellStyle name="20% - Ênfase1 12" xfId="2642" xr:uid="{7FD03E6B-D591-4680-834B-AD9C80F29AA2}"/>
    <cellStyle name="20% - Ênfase1 12 2" xfId="5225" xr:uid="{CB44A135-2212-431E-A361-629B59C4A06D}"/>
    <cellStyle name="20% - Ênfase1 12 3" xfId="7805" xr:uid="{BD40BB80-6EB3-4204-8099-805A88618900}"/>
    <cellStyle name="20% - Ênfase1 13" xfId="2670" xr:uid="{A35F8EF7-DFC3-46E5-A657-00A8EBABB424}"/>
    <cellStyle name="20% - Ênfase1 14" xfId="5250" xr:uid="{224321DD-81A0-4F9A-A61C-6E9E95F5BED5}"/>
    <cellStyle name="20% - Ênfase1 2" xfId="82" xr:uid="{657578A8-E343-45FA-8BA7-880377A998C0}"/>
    <cellStyle name="20% - Ênfase1 2 10" xfId="744" xr:uid="{4196BEEB-02B9-4313-BB1E-6958531A7D20}"/>
    <cellStyle name="20% - Ênfase1 2 10 2" xfId="3344" xr:uid="{D0C6ED7D-B35E-4DAA-91CF-5A600ADEE9C0}"/>
    <cellStyle name="20% - Ênfase1 2 10 3" xfId="5924" xr:uid="{D6B8792A-0151-4460-8517-91572F1C9B4C}"/>
    <cellStyle name="20% - Ênfase1 2 11" xfId="2688" xr:uid="{DC776369-8A82-45B0-9026-AB07A0FE4D14}"/>
    <cellStyle name="20% - Ênfase1 2 12" xfId="5268" xr:uid="{ADC24350-BE59-4844-BF27-C3F9A8D721A2}"/>
    <cellStyle name="20% - Ênfase1 2 2" xfId="157" xr:uid="{73D189A2-7D9F-46CF-ADD9-E7853C27922E}"/>
    <cellStyle name="20% - Ênfase1 2 2 2" xfId="253" xr:uid="{8FF0A88C-A649-47AD-9152-26A64F5F2913}"/>
    <cellStyle name="20% - Ênfase1 2 2 2 2" xfId="474" xr:uid="{5A488160-E7BA-43E3-B904-7E572EA6339A}"/>
    <cellStyle name="20% - Ênfase1 2 2 2 2 2" xfId="745" xr:uid="{F31A9F23-89B6-4D78-A2EA-DD406945FCF0}"/>
    <cellStyle name="20% - Ênfase1 2 2 2 2 2 2" xfId="3345" xr:uid="{2640D055-97CA-4393-A522-A7093007C10E}"/>
    <cellStyle name="20% - Ênfase1 2 2 2 2 2 3" xfId="5925" xr:uid="{CBDA1F87-0F8C-4F1A-94B8-AABC0FBC3E1A}"/>
    <cellStyle name="20% - Ênfase1 2 2 2 2 3" xfId="746" xr:uid="{77610ED2-1DBE-43E0-85B6-B93E99CD6E95}"/>
    <cellStyle name="20% - Ênfase1 2 2 2 2 3 2" xfId="3346" xr:uid="{429FEFC1-A70B-4503-A0B2-3DA042A21BBB}"/>
    <cellStyle name="20% - Ênfase1 2 2 2 2 3 3" xfId="5926" xr:uid="{0A1621D7-57AF-4606-9D13-3350F6F74BDB}"/>
    <cellStyle name="20% - Ênfase1 2 2 2 2 4" xfId="747" xr:uid="{F8E8CB48-2FC7-468F-AD61-271346BA841A}"/>
    <cellStyle name="20% - Ênfase1 2 2 2 2 4 2" xfId="3347" xr:uid="{0F486A24-968F-4234-A664-85DB87AD7BAB}"/>
    <cellStyle name="20% - Ênfase1 2 2 2 2 4 3" xfId="5927" xr:uid="{D1CF72BE-C5E8-48C3-935C-EAB476CFF4FA}"/>
    <cellStyle name="20% - Ênfase1 2 2 2 2 5" xfId="3075" xr:uid="{BC9B0590-D92F-4F30-BC4E-5ED600D9D915}"/>
    <cellStyle name="20% - Ênfase1 2 2 2 2 6" xfId="5655" xr:uid="{B54B2444-0179-4FE5-83A7-1B6C7CE327B5}"/>
    <cellStyle name="20% - Ênfase1 2 2 2 3" xfId="695" xr:uid="{5E63D2C3-DE90-4669-A0D6-03FBA42172C1}"/>
    <cellStyle name="20% - Ênfase1 2 2 2 3 2" xfId="748" xr:uid="{E65FDEEA-AC80-42EC-85CA-2D675221CB8C}"/>
    <cellStyle name="20% - Ênfase1 2 2 2 3 2 2" xfId="3348" xr:uid="{FBF59C0B-CDE3-40A7-BDD7-D0D2B84F050A}"/>
    <cellStyle name="20% - Ênfase1 2 2 2 3 2 3" xfId="5928" xr:uid="{F88A51D7-C259-4F10-815E-8F6980C9DA52}"/>
    <cellStyle name="20% - Ênfase1 2 2 2 3 3" xfId="749" xr:uid="{0BB6A2BB-4CF7-49E1-A570-45896418933F}"/>
    <cellStyle name="20% - Ênfase1 2 2 2 3 3 2" xfId="3349" xr:uid="{9F6D1F45-D8D5-482C-9869-39E44DDD4519}"/>
    <cellStyle name="20% - Ênfase1 2 2 2 3 3 3" xfId="5929" xr:uid="{8FC8226F-50A5-45F0-AE12-1BAAC0FCBD9F}"/>
    <cellStyle name="20% - Ênfase1 2 2 2 3 4" xfId="3296" xr:uid="{99CEE1C9-8697-439D-A2E7-B128926131AB}"/>
    <cellStyle name="20% - Ênfase1 2 2 2 3 5" xfId="5876" xr:uid="{68CBB734-243F-4F88-AEA0-AE49B3725D09}"/>
    <cellStyle name="20% - Ênfase1 2 2 2 4" xfId="750" xr:uid="{E78E67A3-77C8-4304-90BF-6E5F9F8F5C89}"/>
    <cellStyle name="20% - Ênfase1 2 2 2 4 2" xfId="3350" xr:uid="{579B30D6-8F42-42EC-88B1-BFD279373EF2}"/>
    <cellStyle name="20% - Ênfase1 2 2 2 4 3" xfId="5930" xr:uid="{FE177E8D-A8F6-4332-ABAB-69963FC5DE8C}"/>
    <cellStyle name="20% - Ênfase1 2 2 2 5" xfId="751" xr:uid="{34FC51C3-F3C0-47EA-8092-B232A5A6917D}"/>
    <cellStyle name="20% - Ênfase1 2 2 2 5 2" xfId="3351" xr:uid="{4AFF7C51-F0C7-4ABF-88AE-69730ADB41FF}"/>
    <cellStyle name="20% - Ênfase1 2 2 2 5 3" xfId="5931" xr:uid="{1B6C2627-A0B2-405F-9881-3B94AA8B64E5}"/>
    <cellStyle name="20% - Ênfase1 2 2 2 6" xfId="752" xr:uid="{1ADD626C-3CFF-4345-BB11-8DFF0AA54C25}"/>
    <cellStyle name="20% - Ênfase1 2 2 2 6 2" xfId="3352" xr:uid="{03552730-4B44-497D-B55D-CD9CC0CA6221}"/>
    <cellStyle name="20% - Ênfase1 2 2 2 6 3" xfId="5932" xr:uid="{5CBF6E26-1A6F-4639-B16D-B57AD293937A}"/>
    <cellStyle name="20% - Ênfase1 2 2 2 7" xfId="2854" xr:uid="{675164D6-EE40-466A-BBB8-021E3D6B1C71}"/>
    <cellStyle name="20% - Ênfase1 2 2 2 8" xfId="5434" xr:uid="{90640606-798C-4404-A94B-AB5D528608B3}"/>
    <cellStyle name="20% - Ênfase1 2 2 3" xfId="379" xr:uid="{8191DFC9-D9B3-4C35-83F6-BDB2550B3390}"/>
    <cellStyle name="20% - Ênfase1 2 2 3 2" xfId="753" xr:uid="{04BD6746-2A56-4582-A59D-ADCC435A6A69}"/>
    <cellStyle name="20% - Ênfase1 2 2 3 2 2" xfId="3353" xr:uid="{166C4300-AAC8-4176-9C3F-0BCBA6E7F183}"/>
    <cellStyle name="20% - Ênfase1 2 2 3 2 3" xfId="5933" xr:uid="{9C589030-06E9-4D7B-BE12-DBC63BE018BF}"/>
    <cellStyle name="20% - Ênfase1 2 2 3 3" xfId="754" xr:uid="{A4843936-FD5A-40DD-91C4-5053C8693975}"/>
    <cellStyle name="20% - Ênfase1 2 2 3 3 2" xfId="3354" xr:uid="{60BEA58D-AFD4-4B67-A01B-19066DE0C700}"/>
    <cellStyle name="20% - Ênfase1 2 2 3 3 3" xfId="5934" xr:uid="{EDA3E997-7464-465F-913B-AD5F04E984FF}"/>
    <cellStyle name="20% - Ênfase1 2 2 3 4" xfId="755" xr:uid="{CE0A433B-D289-4CD2-A25B-E276D7C47A1D}"/>
    <cellStyle name="20% - Ênfase1 2 2 3 4 2" xfId="3355" xr:uid="{67473C74-8E4F-4EF4-8338-AB40E83588BD}"/>
    <cellStyle name="20% - Ênfase1 2 2 3 4 3" xfId="5935" xr:uid="{ACE7AB66-AD81-4FD2-99AF-EB7004EE5133}"/>
    <cellStyle name="20% - Ênfase1 2 2 3 5" xfId="2980" xr:uid="{9188F6D5-E1BA-45D2-90B0-559CA16FA0CA}"/>
    <cellStyle name="20% - Ênfase1 2 2 3 6" xfId="5560" xr:uid="{EA8E74F8-1AC3-4AF7-BB86-52E4D8559CB3}"/>
    <cellStyle name="20% - Ênfase1 2 2 4" xfId="600" xr:uid="{C8E9A7FB-2E0C-41E4-8170-843A23C11238}"/>
    <cellStyle name="20% - Ênfase1 2 2 4 2" xfId="756" xr:uid="{205CA8B1-DA3A-4CF7-B6EC-213735113D90}"/>
    <cellStyle name="20% - Ênfase1 2 2 4 2 2" xfId="3356" xr:uid="{578C051F-BCCA-4927-9183-9078581B55C4}"/>
    <cellStyle name="20% - Ênfase1 2 2 4 2 3" xfId="5936" xr:uid="{56719DE7-873B-4661-96D5-3AC10AF59853}"/>
    <cellStyle name="20% - Ênfase1 2 2 4 3" xfId="757" xr:uid="{9D9D8C2F-4422-4795-9C94-DC8354287F6E}"/>
    <cellStyle name="20% - Ênfase1 2 2 4 3 2" xfId="3357" xr:uid="{B2C4C9EE-4056-4923-88CB-C2EDA05712E1}"/>
    <cellStyle name="20% - Ênfase1 2 2 4 3 3" xfId="5937" xr:uid="{9C73B218-9F64-4CED-8235-43AA1EBF6DF8}"/>
    <cellStyle name="20% - Ênfase1 2 2 4 4" xfId="758" xr:uid="{9B919FA6-6493-4387-9269-ED80667CDCB5}"/>
    <cellStyle name="20% - Ênfase1 2 2 4 4 2" xfId="3358" xr:uid="{809B547B-DDAB-4D7C-B8A1-72BB3E20E104}"/>
    <cellStyle name="20% - Ênfase1 2 2 4 4 3" xfId="5938" xr:uid="{00E2089F-7084-4175-B58D-C3DDF23CCB5B}"/>
    <cellStyle name="20% - Ênfase1 2 2 4 5" xfId="3201" xr:uid="{1ADFA2E2-F962-4F1F-AC72-F7636914FDDA}"/>
    <cellStyle name="20% - Ênfase1 2 2 4 6" xfId="5781" xr:uid="{52817F65-7FB7-48B9-8EE0-9C34DEE38A97}"/>
    <cellStyle name="20% - Ênfase1 2 2 5" xfId="759" xr:uid="{21033B93-73EF-4301-92F1-61D67B94111D}"/>
    <cellStyle name="20% - Ênfase1 2 2 5 2" xfId="3359" xr:uid="{3B139EC5-EFCA-4639-84AC-A39C257D0CA4}"/>
    <cellStyle name="20% - Ênfase1 2 2 5 3" xfId="5939" xr:uid="{8472DAA4-5AEB-442B-8184-B9901AD3D66C}"/>
    <cellStyle name="20% - Ênfase1 2 2 6" xfId="760" xr:uid="{95CE4CB9-81D3-484F-BE82-34BB63FE8F48}"/>
    <cellStyle name="20% - Ênfase1 2 2 6 2" xfId="3360" xr:uid="{81387CCA-C399-4F5A-A999-2CE5A98DBBC5}"/>
    <cellStyle name="20% - Ênfase1 2 2 6 3" xfId="5940" xr:uid="{C4E26D7A-7CDD-4E83-B1D2-FEAA7BB93FAF}"/>
    <cellStyle name="20% - Ênfase1 2 2 7" xfId="761" xr:uid="{CDE958EE-1306-4E23-8848-90049C10CC5E}"/>
    <cellStyle name="20% - Ênfase1 2 2 7 2" xfId="3361" xr:uid="{8F901B19-E099-4C2A-BCBC-218D6A406E19}"/>
    <cellStyle name="20% - Ênfase1 2 2 7 3" xfId="5941" xr:uid="{A3237CDD-214B-4BED-B913-D4B5CD35A0AA}"/>
    <cellStyle name="20% - Ênfase1 2 2 8" xfId="2758" xr:uid="{F801E3F1-00BB-4561-B1A2-A0298D87AE78}"/>
    <cellStyle name="20% - Ênfase1 2 2 9" xfId="5338" xr:uid="{D61B21E2-9F0B-4CD3-9710-9F36C232673F}"/>
    <cellStyle name="20% - Ênfase1 2 3" xfId="181" xr:uid="{0173EA24-0834-4307-9E1B-B6C7EF29D6A3}"/>
    <cellStyle name="20% - Ênfase1 2 3 2" xfId="277" xr:uid="{6BEDCDE1-BDCD-4078-98F2-EB9F5EB31B36}"/>
    <cellStyle name="20% - Ênfase1 2 3 2 2" xfId="498" xr:uid="{F56B28D7-42FD-4798-9EBC-A0F4D9FFDDE1}"/>
    <cellStyle name="20% - Ênfase1 2 3 2 2 2" xfId="762" xr:uid="{F6C9DFC4-C7FD-482B-92EF-782336B420F1}"/>
    <cellStyle name="20% - Ênfase1 2 3 2 2 2 2" xfId="3362" xr:uid="{4E87402E-9E78-4FF4-8BC1-00169636438F}"/>
    <cellStyle name="20% - Ênfase1 2 3 2 2 2 3" xfId="5942" xr:uid="{4EE2D689-7D38-4F60-BA71-671447E3BDDD}"/>
    <cellStyle name="20% - Ênfase1 2 3 2 2 3" xfId="763" xr:uid="{8DB6AC17-7901-4767-BDDC-F54A76E2C35D}"/>
    <cellStyle name="20% - Ênfase1 2 3 2 2 3 2" xfId="3363" xr:uid="{FEC40DCA-B45A-4909-9CC7-F8C78486CCB0}"/>
    <cellStyle name="20% - Ênfase1 2 3 2 2 3 3" xfId="5943" xr:uid="{CB98C1F3-DD30-4E1F-B2A4-C8C2902BC611}"/>
    <cellStyle name="20% - Ênfase1 2 3 2 2 4" xfId="764" xr:uid="{A4A0386B-3796-436C-8E5C-991BC956AE53}"/>
    <cellStyle name="20% - Ênfase1 2 3 2 2 4 2" xfId="3364" xr:uid="{21E014A4-2E4E-4DD2-8CA9-D70C4CAAB4F9}"/>
    <cellStyle name="20% - Ênfase1 2 3 2 2 4 3" xfId="5944" xr:uid="{AA703D5D-1614-4CCC-AA31-949B0C8C7237}"/>
    <cellStyle name="20% - Ênfase1 2 3 2 2 5" xfId="3099" xr:uid="{7D9B9A94-6419-410D-838F-7E9A659A8B49}"/>
    <cellStyle name="20% - Ênfase1 2 3 2 2 6" xfId="5679" xr:uid="{188B813C-A7FF-4136-BB5E-418EABFD03A3}"/>
    <cellStyle name="20% - Ênfase1 2 3 2 3" xfId="719" xr:uid="{5923427E-010C-4855-B068-BAA7DDC91102}"/>
    <cellStyle name="20% - Ênfase1 2 3 2 3 2" xfId="765" xr:uid="{A585531B-AD02-43C2-87A8-0F6C0F33B26F}"/>
    <cellStyle name="20% - Ênfase1 2 3 2 3 2 2" xfId="3365" xr:uid="{28426649-4BF1-4644-964B-18E72E400449}"/>
    <cellStyle name="20% - Ênfase1 2 3 2 3 2 3" xfId="5945" xr:uid="{27CAF7B9-6DBA-4292-9C28-9D0D9087A115}"/>
    <cellStyle name="20% - Ênfase1 2 3 2 3 3" xfId="766" xr:uid="{38BD211B-F508-4A13-A37E-999BCFC2DDF1}"/>
    <cellStyle name="20% - Ênfase1 2 3 2 3 3 2" xfId="3366" xr:uid="{1006AB27-0BDA-4B7E-9278-2C1658C92044}"/>
    <cellStyle name="20% - Ênfase1 2 3 2 3 3 3" xfId="5946" xr:uid="{778FE64E-F451-4FBD-970B-75AB76199785}"/>
    <cellStyle name="20% - Ênfase1 2 3 2 3 4" xfId="3320" xr:uid="{E0DC4E13-CF59-4F3B-B5D9-2518E61EAB02}"/>
    <cellStyle name="20% - Ênfase1 2 3 2 3 5" xfId="5900" xr:uid="{53D7D35F-6989-4634-B54A-8A7EDEC7721A}"/>
    <cellStyle name="20% - Ênfase1 2 3 2 4" xfId="767" xr:uid="{96694DCD-EB57-428E-AFB4-4F149AD7A9A0}"/>
    <cellStyle name="20% - Ênfase1 2 3 2 4 2" xfId="3367" xr:uid="{190E4C0B-3DA1-497F-9210-3DC6BA6D234B}"/>
    <cellStyle name="20% - Ênfase1 2 3 2 4 3" xfId="5947" xr:uid="{6B8001D1-E6BD-45D8-8FD0-A33CA579530C}"/>
    <cellStyle name="20% - Ênfase1 2 3 2 5" xfId="768" xr:uid="{6A15F1E6-7522-4577-9B55-6BF4A7438D84}"/>
    <cellStyle name="20% - Ênfase1 2 3 2 5 2" xfId="3368" xr:uid="{37104490-ACAA-4023-B613-71F752C3AF35}"/>
    <cellStyle name="20% - Ênfase1 2 3 2 5 3" xfId="5948" xr:uid="{06848C3B-35E5-4B16-B542-CBA8A3CDC5ED}"/>
    <cellStyle name="20% - Ênfase1 2 3 2 6" xfId="769" xr:uid="{E5267E25-0044-4B3D-BC07-8A9A42AED1A8}"/>
    <cellStyle name="20% - Ênfase1 2 3 2 6 2" xfId="3369" xr:uid="{EF971FB1-ED5F-40E4-9666-1ADB327F4E1A}"/>
    <cellStyle name="20% - Ênfase1 2 3 2 6 3" xfId="5949" xr:uid="{24D9F90D-79C1-400B-B1C0-11B091B526CB}"/>
    <cellStyle name="20% - Ênfase1 2 3 2 7" xfId="2878" xr:uid="{B51E8850-EA83-491F-AC22-3DFE5B5C8962}"/>
    <cellStyle name="20% - Ênfase1 2 3 2 8" xfId="5458" xr:uid="{01820BA7-5DB1-4A35-A08D-D9B43FA21F79}"/>
    <cellStyle name="20% - Ênfase1 2 3 3" xfId="403" xr:uid="{C802E04D-0AF5-41B3-A0A0-BF598F7E611A}"/>
    <cellStyle name="20% - Ênfase1 2 3 3 2" xfId="770" xr:uid="{17EDCADF-8BE1-49CE-8791-0AA0B714B88B}"/>
    <cellStyle name="20% - Ênfase1 2 3 3 2 2" xfId="3370" xr:uid="{C1DD3B09-580A-43D2-804A-05BC2248B6AD}"/>
    <cellStyle name="20% - Ênfase1 2 3 3 2 3" xfId="5950" xr:uid="{F7E4031F-B13D-41CE-AF30-BD071305DB54}"/>
    <cellStyle name="20% - Ênfase1 2 3 3 3" xfId="771" xr:uid="{A605B2BA-F1A2-4880-8A86-7E2D53363F67}"/>
    <cellStyle name="20% - Ênfase1 2 3 3 3 2" xfId="3371" xr:uid="{FE43D5E1-5E0D-422E-B092-05B35E2C993D}"/>
    <cellStyle name="20% - Ênfase1 2 3 3 3 3" xfId="5951" xr:uid="{C751AFC9-054F-4E89-A955-121B2ED970D5}"/>
    <cellStyle name="20% - Ênfase1 2 3 3 4" xfId="772" xr:uid="{A3DA4101-16C6-48E0-8D49-61C294591AB9}"/>
    <cellStyle name="20% - Ênfase1 2 3 3 4 2" xfId="3372" xr:uid="{B3266EAE-E7C3-45EB-AF8F-A14D626B9F90}"/>
    <cellStyle name="20% - Ênfase1 2 3 3 4 3" xfId="5952" xr:uid="{64A986B9-142A-41B0-87A5-A2788452B61F}"/>
    <cellStyle name="20% - Ênfase1 2 3 3 5" xfId="3004" xr:uid="{D8D5F100-D14B-4373-88BC-674955A6BDE5}"/>
    <cellStyle name="20% - Ênfase1 2 3 3 6" xfId="5584" xr:uid="{7E85E2C6-69C3-43C6-AF5E-C7A7B2706B1F}"/>
    <cellStyle name="20% - Ênfase1 2 3 4" xfId="624" xr:uid="{809ADF1D-AE01-4904-A1C0-8FE3D7F13604}"/>
    <cellStyle name="20% - Ênfase1 2 3 4 2" xfId="773" xr:uid="{9E217AA8-9386-4788-964A-8E09BB457A5C}"/>
    <cellStyle name="20% - Ênfase1 2 3 4 2 2" xfId="3373" xr:uid="{78D614CA-F919-45B7-996D-423FFDFC3380}"/>
    <cellStyle name="20% - Ênfase1 2 3 4 2 3" xfId="5953" xr:uid="{56C654E9-CFA8-4C3B-A95C-40AEDEC15E56}"/>
    <cellStyle name="20% - Ênfase1 2 3 4 3" xfId="774" xr:uid="{10511117-E5AD-47D3-89AC-09D196B3D922}"/>
    <cellStyle name="20% - Ênfase1 2 3 4 3 2" xfId="3374" xr:uid="{6D646725-14EF-4B4D-9C7D-212199631C2D}"/>
    <cellStyle name="20% - Ênfase1 2 3 4 3 3" xfId="5954" xr:uid="{37A8D9E5-A287-4A79-9CA7-0FBB38470695}"/>
    <cellStyle name="20% - Ênfase1 2 3 4 4" xfId="775" xr:uid="{15A778E7-DC5C-4A3C-8902-EB982AB9500C}"/>
    <cellStyle name="20% - Ênfase1 2 3 4 4 2" xfId="3375" xr:uid="{BBAAE4CB-9B2A-46AD-8B86-99C66DE06266}"/>
    <cellStyle name="20% - Ênfase1 2 3 4 4 3" xfId="5955" xr:uid="{44F35318-8274-499F-8AF9-31ED6A0A61DA}"/>
    <cellStyle name="20% - Ênfase1 2 3 4 5" xfId="3225" xr:uid="{F0DE713D-C9B2-49FD-9650-DADBCF1EE785}"/>
    <cellStyle name="20% - Ênfase1 2 3 4 6" xfId="5805" xr:uid="{9299479B-5D4C-444C-AD5D-DDEB6A2F6ABC}"/>
    <cellStyle name="20% - Ênfase1 2 3 5" xfId="776" xr:uid="{2F05F37F-4554-4E4B-A718-E8FE04FBD5DC}"/>
    <cellStyle name="20% - Ênfase1 2 3 5 2" xfId="3376" xr:uid="{EAEBCFA2-CFCF-4352-95CF-9870AFBFA53B}"/>
    <cellStyle name="20% - Ênfase1 2 3 5 3" xfId="5956" xr:uid="{20613D0B-556D-4710-B74F-0135003C1BEE}"/>
    <cellStyle name="20% - Ênfase1 2 3 6" xfId="777" xr:uid="{355508ED-8170-456D-9FDC-B7EEEEFA4D7A}"/>
    <cellStyle name="20% - Ênfase1 2 3 6 2" xfId="3377" xr:uid="{E7A84E85-AF31-4810-9CF0-555261C5D874}"/>
    <cellStyle name="20% - Ênfase1 2 3 6 3" xfId="5957" xr:uid="{FADB82BB-2B2F-436C-8EE5-47FECFFB9B2A}"/>
    <cellStyle name="20% - Ênfase1 2 3 7" xfId="778" xr:uid="{72FF55D8-C65B-46DA-8574-611B79851462}"/>
    <cellStyle name="20% - Ênfase1 2 3 7 2" xfId="3378" xr:uid="{32500C86-9375-4817-8C76-DBE152211F23}"/>
    <cellStyle name="20% - Ênfase1 2 3 7 3" xfId="5958" xr:uid="{2F383F32-746D-4B91-8A81-E5A2704B0D95}"/>
    <cellStyle name="20% - Ênfase1 2 3 8" xfId="2782" xr:uid="{EAE0C6A4-AE9C-4E65-A97C-150C31862576}"/>
    <cellStyle name="20% - Ênfase1 2 3 9" xfId="5362" xr:uid="{76354BD5-1435-4191-B304-09E3AF5E5813}"/>
    <cellStyle name="20% - Ênfase1 2 4" xfId="115" xr:uid="{1592A1BE-D498-49F5-A277-21F4B189D4B2}"/>
    <cellStyle name="20% - Ênfase1 2 4 2" xfId="341" xr:uid="{14CC7D9F-2051-4067-8D7F-C14EEEFAC273}"/>
    <cellStyle name="20% - Ênfase1 2 4 2 2" xfId="779" xr:uid="{632B6DA8-111C-498B-8B78-D9E0119D2F35}"/>
    <cellStyle name="20% - Ênfase1 2 4 2 2 2" xfId="3379" xr:uid="{DDB42978-3A92-4B17-9551-900A715B8C3E}"/>
    <cellStyle name="20% - Ênfase1 2 4 2 2 3" xfId="5959" xr:uid="{45C61258-B47A-4E41-AE33-6FA97BDCF9F4}"/>
    <cellStyle name="20% - Ênfase1 2 4 2 3" xfId="780" xr:uid="{4A0935F8-B022-4B33-81C1-5DA809437BA4}"/>
    <cellStyle name="20% - Ênfase1 2 4 2 3 2" xfId="3380" xr:uid="{7C638574-3373-4326-AA11-5931C2596DFE}"/>
    <cellStyle name="20% - Ênfase1 2 4 2 3 3" xfId="5960" xr:uid="{C04F137C-6477-4E01-A784-76DE618E5974}"/>
    <cellStyle name="20% - Ênfase1 2 4 2 4" xfId="781" xr:uid="{B741A0F6-E025-4945-ADC0-1FA615899B4E}"/>
    <cellStyle name="20% - Ênfase1 2 4 2 4 2" xfId="3381" xr:uid="{39A7D442-EBC0-445D-BE69-C97BE77F6A2F}"/>
    <cellStyle name="20% - Ênfase1 2 4 2 4 3" xfId="5961" xr:uid="{E282F0B3-C5D9-49F5-9B71-E564D91D7FD6}"/>
    <cellStyle name="20% - Ênfase1 2 4 2 5" xfId="2942" xr:uid="{E8929FCD-6834-4172-A23C-6BBCFC8DEF8C}"/>
    <cellStyle name="20% - Ênfase1 2 4 2 6" xfId="5522" xr:uid="{8C90662C-6D72-4F0B-963F-3857CDAB8BA5}"/>
    <cellStyle name="20% - Ênfase1 2 4 3" xfId="562" xr:uid="{D55BACA0-EDEE-4F6B-A67A-53E9B1BF038E}"/>
    <cellStyle name="20% - Ênfase1 2 4 3 2" xfId="782" xr:uid="{755F56D6-8A8C-4B73-B155-240A1D8E2DFD}"/>
    <cellStyle name="20% - Ênfase1 2 4 3 2 2" xfId="3382" xr:uid="{0EB6CB3C-3320-4373-939C-64903D2ABF89}"/>
    <cellStyle name="20% - Ênfase1 2 4 3 2 3" xfId="5962" xr:uid="{EFAD60C4-0617-47D2-B33C-8C3DBB44135D}"/>
    <cellStyle name="20% - Ênfase1 2 4 3 3" xfId="783" xr:uid="{563CC874-D8E5-4962-BBA1-49AF9901AA67}"/>
    <cellStyle name="20% - Ênfase1 2 4 3 3 2" xfId="3383" xr:uid="{FEA9FF39-3A8C-4DAD-85FB-4EA4A98F9B72}"/>
    <cellStyle name="20% - Ênfase1 2 4 3 3 3" xfId="5963" xr:uid="{E8DE61C7-4881-488C-ABCA-EFE9BD3847D9}"/>
    <cellStyle name="20% - Ênfase1 2 4 3 4" xfId="3163" xr:uid="{BF09B994-9E50-4210-8498-9F4B90C4258B}"/>
    <cellStyle name="20% - Ênfase1 2 4 3 5" xfId="5743" xr:uid="{308347D0-EE83-46EB-9961-DE837F17217A}"/>
    <cellStyle name="20% - Ênfase1 2 4 4" xfId="784" xr:uid="{267F75AD-1103-4F6E-8283-EE1578DD36A7}"/>
    <cellStyle name="20% - Ênfase1 2 4 4 2" xfId="3384" xr:uid="{062E7969-A94C-4F56-B185-F06CA119534B}"/>
    <cellStyle name="20% - Ênfase1 2 4 4 3" xfId="5964" xr:uid="{44CCED4E-E6B2-43B5-8B1B-86EF01DE7834}"/>
    <cellStyle name="20% - Ênfase1 2 4 5" xfId="785" xr:uid="{3F1098BF-CCDC-47D7-9E2B-79E8EBA9ABCA}"/>
    <cellStyle name="20% - Ênfase1 2 4 5 2" xfId="3385" xr:uid="{612B85E6-6F02-4704-8B43-7DBCE4BA11D0}"/>
    <cellStyle name="20% - Ênfase1 2 4 5 3" xfId="5965" xr:uid="{AC85B1F2-2D58-4FE5-816F-5266DD350963}"/>
    <cellStyle name="20% - Ênfase1 2 4 6" xfId="786" xr:uid="{9EEB8AC0-5204-4919-8E01-36324FD47993}"/>
    <cellStyle name="20% - Ênfase1 2 4 6 2" xfId="3386" xr:uid="{C0E142F7-A5B6-4E81-B7B4-CAC68B99795F}"/>
    <cellStyle name="20% - Ênfase1 2 4 6 3" xfId="5966" xr:uid="{72CE3066-AB16-4FA1-B16E-7CFC120EEBAD}"/>
    <cellStyle name="20% - Ênfase1 2 4 7" xfId="2720" xr:uid="{27EA4D4C-A168-47C4-BC55-8C8A95A4AA30}"/>
    <cellStyle name="20% - Ênfase1 2 4 8" xfId="5300" xr:uid="{976122CE-17B7-405A-9B95-44E9C36600BF}"/>
    <cellStyle name="20% - Ênfase1 2 5" xfId="213" xr:uid="{FC7A2A79-D5B8-4CCC-9B16-F7BFF96168A8}"/>
    <cellStyle name="20% - Ênfase1 2 5 2" xfId="434" xr:uid="{6683F747-F1B2-45F1-B157-F34AE16BA6A0}"/>
    <cellStyle name="20% - Ênfase1 2 5 2 2" xfId="787" xr:uid="{984171B8-045D-43BE-98E6-E83F5F11E547}"/>
    <cellStyle name="20% - Ênfase1 2 5 2 2 2" xfId="3387" xr:uid="{0724DC32-7018-4C46-8E29-622AF70B34EF}"/>
    <cellStyle name="20% - Ênfase1 2 5 2 2 3" xfId="5967" xr:uid="{EAA986B3-ECC2-4C40-AC10-B1F33D5E500B}"/>
    <cellStyle name="20% - Ênfase1 2 5 2 3" xfId="788" xr:uid="{CEC84AA8-1636-48C1-9FEA-986C83339447}"/>
    <cellStyle name="20% - Ênfase1 2 5 2 3 2" xfId="3388" xr:uid="{C641A408-88EC-42DF-A508-8FD592CC112A}"/>
    <cellStyle name="20% - Ênfase1 2 5 2 3 3" xfId="5968" xr:uid="{8A22826F-B527-4D42-A125-18BF078CBB0F}"/>
    <cellStyle name="20% - Ênfase1 2 5 2 4" xfId="789" xr:uid="{389EBF60-DCD4-477D-8F31-5617DEA17686}"/>
    <cellStyle name="20% - Ênfase1 2 5 2 4 2" xfId="3389" xr:uid="{2E65536C-F0C8-4111-8CEC-5CEE33FE7DAB}"/>
    <cellStyle name="20% - Ênfase1 2 5 2 4 3" xfId="5969" xr:uid="{9D5B9223-22D4-41C6-A0C1-915183DC7D73}"/>
    <cellStyle name="20% - Ênfase1 2 5 2 5" xfId="3035" xr:uid="{F20EA50D-50C1-4FD4-AE92-938F5FC53FA2}"/>
    <cellStyle name="20% - Ênfase1 2 5 2 6" xfId="5615" xr:uid="{FBC0126C-FA15-47CC-B122-69ABD79CF82F}"/>
    <cellStyle name="20% - Ênfase1 2 5 3" xfId="655" xr:uid="{7883E2A7-690A-4878-82FE-AAE326E9D131}"/>
    <cellStyle name="20% - Ênfase1 2 5 3 2" xfId="790" xr:uid="{776FCB55-BD61-4A1F-9692-C3B4678795B8}"/>
    <cellStyle name="20% - Ênfase1 2 5 3 2 2" xfId="3390" xr:uid="{FB3644B3-06A8-4D56-88C6-5E7F1E29A5A2}"/>
    <cellStyle name="20% - Ênfase1 2 5 3 2 3" xfId="5970" xr:uid="{2D89F87E-1B49-432C-9C32-4933C6B079C3}"/>
    <cellStyle name="20% - Ênfase1 2 5 3 3" xfId="791" xr:uid="{BD0091F2-C1F1-4162-AC08-40EA89FC3496}"/>
    <cellStyle name="20% - Ênfase1 2 5 3 3 2" xfId="3391" xr:uid="{AAFD22DD-2A35-4756-A2E8-2EDCC0035FFB}"/>
    <cellStyle name="20% - Ênfase1 2 5 3 3 3" xfId="5971" xr:uid="{B8FE62EF-3107-46E8-948F-19122C47AFC1}"/>
    <cellStyle name="20% - Ênfase1 2 5 3 4" xfId="3256" xr:uid="{183B2677-DDE9-409F-9022-414BE6FD06A3}"/>
    <cellStyle name="20% - Ênfase1 2 5 3 5" xfId="5836" xr:uid="{BEBA3A4C-0249-4131-AD4C-8176BAC885E6}"/>
    <cellStyle name="20% - Ênfase1 2 5 4" xfId="792" xr:uid="{51C3EEAF-E1BC-40E2-BA77-0F9F82DB74BE}"/>
    <cellStyle name="20% - Ênfase1 2 5 4 2" xfId="3392" xr:uid="{F2B08533-8093-43DE-BD68-1DC8541C204F}"/>
    <cellStyle name="20% - Ênfase1 2 5 4 3" xfId="5972" xr:uid="{C947FF71-DDE2-43F3-AC8D-70B26CF7B9D1}"/>
    <cellStyle name="20% - Ênfase1 2 5 5" xfId="793" xr:uid="{1729B3C7-9B04-44E6-AD56-4C13A76A4078}"/>
    <cellStyle name="20% - Ênfase1 2 5 5 2" xfId="3393" xr:uid="{C8EE166F-FC78-4765-B606-5A5801758007}"/>
    <cellStyle name="20% - Ênfase1 2 5 5 3" xfId="5973" xr:uid="{3DDA6E4D-3389-48F8-B3ED-3016494EE420}"/>
    <cellStyle name="20% - Ênfase1 2 5 6" xfId="794" xr:uid="{2B0395B8-8804-460D-AE73-C015E0BBA4EC}"/>
    <cellStyle name="20% - Ênfase1 2 5 6 2" xfId="3394" xr:uid="{98901350-CBE4-4007-B6A3-9144B5159B48}"/>
    <cellStyle name="20% - Ênfase1 2 5 6 3" xfId="5974" xr:uid="{393D9441-2B8B-4618-878C-668DB08E24D2}"/>
    <cellStyle name="20% - Ênfase1 2 5 7" xfId="2814" xr:uid="{77AE6288-5D7A-4E50-842B-BE5F85456E9E}"/>
    <cellStyle name="20% - Ênfase1 2 5 8" xfId="5394" xr:uid="{6885184C-6750-4056-A9F1-3AF53CA07911}"/>
    <cellStyle name="20% - Ênfase1 2 6" xfId="308" xr:uid="{256E0722-0C61-433C-A8E5-F152CCCD3367}"/>
    <cellStyle name="20% - Ênfase1 2 6 2" xfId="795" xr:uid="{C4AD9491-6CB5-4F11-8711-D390BE89A671}"/>
    <cellStyle name="20% - Ênfase1 2 6 2 2" xfId="3395" xr:uid="{D22FD353-C3ED-46A6-B188-7E57120AB0B5}"/>
    <cellStyle name="20% - Ênfase1 2 6 2 3" xfId="5975" xr:uid="{320DD4EE-313F-424F-B6E2-17B564861E2E}"/>
    <cellStyle name="20% - Ênfase1 2 6 3" xfId="796" xr:uid="{E5214AD8-6B3E-4041-A4CD-9CBC418D8AD5}"/>
    <cellStyle name="20% - Ênfase1 2 6 3 2" xfId="3396" xr:uid="{526DFFB6-2A07-4F35-A82E-D016577C6D05}"/>
    <cellStyle name="20% - Ênfase1 2 6 3 3" xfId="5976" xr:uid="{4F19A7A1-101C-4954-989E-855E214F62C5}"/>
    <cellStyle name="20% - Ênfase1 2 6 4" xfId="797" xr:uid="{E1B11179-6E87-4F70-B11A-00640B0A5237}"/>
    <cellStyle name="20% - Ênfase1 2 6 4 2" xfId="3397" xr:uid="{FFDE458B-4E9B-41F5-B88C-AA7CCC0156ED}"/>
    <cellStyle name="20% - Ênfase1 2 6 4 3" xfId="5977" xr:uid="{7E3DF658-C4B8-4EC6-BB9D-EE429F206897}"/>
    <cellStyle name="20% - Ênfase1 2 6 5" xfId="2909" xr:uid="{21E94728-181C-40B2-BA14-3E3C5A97705A}"/>
    <cellStyle name="20% - Ênfase1 2 6 6" xfId="5489" xr:uid="{8C0F4EDD-B913-4E2E-B162-3A9F6A84F660}"/>
    <cellStyle name="20% - Ênfase1 2 7" xfId="529" xr:uid="{FF2D92B7-452B-4914-B3FA-A643FDD23E99}"/>
    <cellStyle name="20% - Ênfase1 2 7 2" xfId="798" xr:uid="{07F30A2E-E220-4E19-BEE9-F43C8203F0AE}"/>
    <cellStyle name="20% - Ênfase1 2 7 2 2" xfId="3398" xr:uid="{50E945BE-8F17-4684-B478-0BFFB782CE4E}"/>
    <cellStyle name="20% - Ênfase1 2 7 2 3" xfId="5978" xr:uid="{C1118A74-3EFA-4986-AA1D-F72FFCC5DE40}"/>
    <cellStyle name="20% - Ênfase1 2 7 3" xfId="799" xr:uid="{B048F986-38B2-4433-BD86-60F1E2CBE551}"/>
    <cellStyle name="20% - Ênfase1 2 7 3 2" xfId="3399" xr:uid="{1F83E659-6848-45AB-A3E4-A46D6E2D8295}"/>
    <cellStyle name="20% - Ênfase1 2 7 3 3" xfId="5979" xr:uid="{753482A3-0D95-4A17-B24D-E9CACF424CFA}"/>
    <cellStyle name="20% - Ênfase1 2 7 4" xfId="800" xr:uid="{EB38DBC6-2260-441C-9479-3902FD3394C5}"/>
    <cellStyle name="20% - Ênfase1 2 7 4 2" xfId="3400" xr:uid="{0E195DE1-42FD-4467-BF28-9AE67F2C9E10}"/>
    <cellStyle name="20% - Ênfase1 2 7 4 3" xfId="5980" xr:uid="{51147DB7-6514-4A10-A7A7-F529BC148472}"/>
    <cellStyle name="20% - Ênfase1 2 7 5" xfId="3130" xr:uid="{67C1C4AA-5BCE-4779-ACD0-25D62DF177F2}"/>
    <cellStyle name="20% - Ênfase1 2 7 6" xfId="5710" xr:uid="{E48943AA-885C-4CC5-A5B6-25EDD0D2E181}"/>
    <cellStyle name="20% - Ênfase1 2 8" xfId="801" xr:uid="{983A99D1-EC60-45A1-BF60-1B9E3A2BF75F}"/>
    <cellStyle name="20% - Ênfase1 2 8 2" xfId="3401" xr:uid="{8FB3ED11-E49D-4855-BD25-1376D1C97FD4}"/>
    <cellStyle name="20% - Ênfase1 2 8 3" xfId="5981" xr:uid="{11EF50D6-CD89-49A7-89CA-497493FE7A90}"/>
    <cellStyle name="20% - Ênfase1 2 9" xfId="802" xr:uid="{A8807B56-1781-4564-BBFE-F424636A68F5}"/>
    <cellStyle name="20% - Ênfase1 2 9 2" xfId="3402" xr:uid="{3541FECB-0492-4F45-9BAC-43CEE3344A82}"/>
    <cellStyle name="20% - Ênfase1 2 9 3" xfId="5982" xr:uid="{DE96D664-D1E5-4B0B-8279-FD5B0C840A3A}"/>
    <cellStyle name="20% - Ênfase1 3" xfId="138" xr:uid="{A27A9863-F536-4E95-B667-67D7AB8C161C}"/>
    <cellStyle name="20% - Ênfase1 3 2" xfId="234" xr:uid="{56FF8131-2372-4A9A-B6D3-2BF1B44BEFAB}"/>
    <cellStyle name="20% - Ênfase1 3 2 2" xfId="455" xr:uid="{0E8A1A56-C04D-446B-9F09-3D43A667AE5A}"/>
    <cellStyle name="20% - Ênfase1 3 2 2 2" xfId="803" xr:uid="{B73B939C-C75D-4302-AB48-ABA5724A1875}"/>
    <cellStyle name="20% - Ênfase1 3 2 2 2 2" xfId="3403" xr:uid="{35DDE6FC-7AC8-4FA6-B871-8A2DE8D1723A}"/>
    <cellStyle name="20% - Ênfase1 3 2 2 2 3" xfId="5983" xr:uid="{F3938792-AB1A-496D-83B2-4F00169D44E2}"/>
    <cellStyle name="20% - Ênfase1 3 2 2 3" xfId="804" xr:uid="{696C97CF-AF18-4082-9B21-5200BBBE3175}"/>
    <cellStyle name="20% - Ênfase1 3 2 2 3 2" xfId="3404" xr:uid="{89DE20B6-2446-4B5F-BE29-1E661D3C1FE3}"/>
    <cellStyle name="20% - Ênfase1 3 2 2 3 3" xfId="5984" xr:uid="{8758CCCE-A07E-457C-9E6A-5CEE4225DF0B}"/>
    <cellStyle name="20% - Ênfase1 3 2 2 4" xfId="805" xr:uid="{EEFA012B-887D-4FCB-9F35-32DD02FEFE92}"/>
    <cellStyle name="20% - Ênfase1 3 2 2 4 2" xfId="3405" xr:uid="{37A3AB7B-FDC8-4546-8E90-D7DA7ADEE866}"/>
    <cellStyle name="20% - Ênfase1 3 2 2 4 3" xfId="5985" xr:uid="{0A911E5F-4D64-4305-A382-1588F7762110}"/>
    <cellStyle name="20% - Ênfase1 3 2 2 5" xfId="3056" xr:uid="{577E221D-55D8-4B9B-9431-4A644BDACE6B}"/>
    <cellStyle name="20% - Ênfase1 3 2 2 6" xfId="5636" xr:uid="{A429EA4C-6E98-4EF3-B01B-2612F3FB482C}"/>
    <cellStyle name="20% - Ênfase1 3 2 3" xfId="676" xr:uid="{DAC070E4-7823-462E-856C-75E85F0ED5D4}"/>
    <cellStyle name="20% - Ênfase1 3 2 3 2" xfId="806" xr:uid="{40FEEC67-E55F-4769-8AF3-444E96D2F040}"/>
    <cellStyle name="20% - Ênfase1 3 2 3 2 2" xfId="3406" xr:uid="{B4920C6C-82A6-4E08-90B9-38D5643718A7}"/>
    <cellStyle name="20% - Ênfase1 3 2 3 2 3" xfId="5986" xr:uid="{B668C590-FEFF-475C-A96C-124D8ADB06CD}"/>
    <cellStyle name="20% - Ênfase1 3 2 3 3" xfId="807" xr:uid="{5F80EB2D-7C63-4BA8-97CD-451121BF6066}"/>
    <cellStyle name="20% - Ênfase1 3 2 3 3 2" xfId="3407" xr:uid="{5EF3FC55-F3D3-4C36-B6AD-8DE8C95600F9}"/>
    <cellStyle name="20% - Ênfase1 3 2 3 3 3" xfId="5987" xr:uid="{5AE69FEE-C839-4A9F-9C76-B153E0E8F6ED}"/>
    <cellStyle name="20% - Ênfase1 3 2 3 4" xfId="3277" xr:uid="{63765013-2807-4DE3-8A57-64DC02E96713}"/>
    <cellStyle name="20% - Ênfase1 3 2 3 5" xfId="5857" xr:uid="{18C94774-7C6E-4D2B-BE00-D0FC10A18B3E}"/>
    <cellStyle name="20% - Ênfase1 3 2 4" xfId="808" xr:uid="{DDA2BE3F-8FA1-4940-A9C7-166975F8F303}"/>
    <cellStyle name="20% - Ênfase1 3 2 4 2" xfId="3408" xr:uid="{B463733B-65FD-45A8-BD1C-A5ACAFFD40B4}"/>
    <cellStyle name="20% - Ênfase1 3 2 4 3" xfId="5988" xr:uid="{D9CF2C61-402F-432A-8713-3F612C09D1B0}"/>
    <cellStyle name="20% - Ênfase1 3 2 5" xfId="809" xr:uid="{479E0C56-844A-4408-AA68-0CCBA9A7B799}"/>
    <cellStyle name="20% - Ênfase1 3 2 5 2" xfId="3409" xr:uid="{9EC84D07-0103-403C-A552-49178D09C130}"/>
    <cellStyle name="20% - Ênfase1 3 2 5 3" xfId="5989" xr:uid="{D383F29D-58DF-4F11-9FF0-36A3620DF906}"/>
    <cellStyle name="20% - Ênfase1 3 2 6" xfId="810" xr:uid="{72BDC29C-56EC-474B-8C05-F7EECB3611B6}"/>
    <cellStyle name="20% - Ênfase1 3 2 6 2" xfId="3410" xr:uid="{7F4FB4E4-C5EF-4003-8D0B-1C47018EF83D}"/>
    <cellStyle name="20% - Ênfase1 3 2 6 3" xfId="5990" xr:uid="{31A38030-F2BF-444D-BC76-10C5FE2C6BE0}"/>
    <cellStyle name="20% - Ênfase1 3 2 7" xfId="2835" xr:uid="{59921F7E-423E-4AAF-9D0A-F8FCE8ED8473}"/>
    <cellStyle name="20% - Ênfase1 3 2 8" xfId="5415" xr:uid="{84ECD674-8045-4C75-871F-1B721D622A5A}"/>
    <cellStyle name="20% - Ênfase1 3 3" xfId="360" xr:uid="{D5DF5CCA-01CA-480D-A3A3-CBA055EA738F}"/>
    <cellStyle name="20% - Ênfase1 3 3 2" xfId="811" xr:uid="{EDD671D2-B1EE-4ED2-9E3F-AB38CF9B2E2B}"/>
    <cellStyle name="20% - Ênfase1 3 3 2 2" xfId="3411" xr:uid="{983EFCBA-1D33-454B-BAAB-A84611987E70}"/>
    <cellStyle name="20% - Ênfase1 3 3 2 3" xfId="5991" xr:uid="{00419E4C-F812-45C8-8856-EF7175FFAA75}"/>
    <cellStyle name="20% - Ênfase1 3 3 3" xfId="812" xr:uid="{F415DB37-B3AC-4DDD-B0B2-6909D4A9AA96}"/>
    <cellStyle name="20% - Ênfase1 3 3 3 2" xfId="3412" xr:uid="{44A57890-5B28-455E-B5DD-230FE7AA3715}"/>
    <cellStyle name="20% - Ênfase1 3 3 3 3" xfId="5992" xr:uid="{1123E7A0-F0E6-4863-A060-F6744985AE5D}"/>
    <cellStyle name="20% - Ênfase1 3 3 4" xfId="813" xr:uid="{71A3A0A4-4FC4-4F37-A84D-631C89256933}"/>
    <cellStyle name="20% - Ênfase1 3 3 4 2" xfId="3413" xr:uid="{3838D030-6D5E-4A1F-A7EA-1B6EF8E3EFB4}"/>
    <cellStyle name="20% - Ênfase1 3 3 4 3" xfId="5993" xr:uid="{7353E266-3DC1-4853-9724-856ED041077C}"/>
    <cellStyle name="20% - Ênfase1 3 3 5" xfId="2961" xr:uid="{8E6F7DC8-C7B9-49B3-835C-268F0F4D671B}"/>
    <cellStyle name="20% - Ênfase1 3 3 6" xfId="5541" xr:uid="{F35D1FBE-CF57-47C2-A63C-FCE59D61D56A}"/>
    <cellStyle name="20% - Ênfase1 3 4" xfId="581" xr:uid="{DE5EC9BE-0434-440B-A2AC-CF9D49F218CB}"/>
    <cellStyle name="20% - Ênfase1 3 4 2" xfId="814" xr:uid="{44F00791-7248-4B37-9E5B-7C011192F786}"/>
    <cellStyle name="20% - Ênfase1 3 4 2 2" xfId="3414" xr:uid="{47ACBE29-D8FD-48B0-B7B6-48F5F5EAA5A3}"/>
    <cellStyle name="20% - Ênfase1 3 4 2 3" xfId="5994" xr:uid="{864BBD05-A1A1-4A49-A916-65A544DA9996}"/>
    <cellStyle name="20% - Ênfase1 3 4 3" xfId="815" xr:uid="{97792BEC-C30B-4B62-B563-7118F6F56360}"/>
    <cellStyle name="20% - Ênfase1 3 4 3 2" xfId="3415" xr:uid="{B68A0DD5-4A4A-48D4-A8E1-4A1E1804A385}"/>
    <cellStyle name="20% - Ênfase1 3 4 3 3" xfId="5995" xr:uid="{86ECAF2C-CB64-40BB-9F48-FBA55FF39B0B}"/>
    <cellStyle name="20% - Ênfase1 3 4 4" xfId="816" xr:uid="{3702567B-F099-404A-80A6-0A5E934B47B5}"/>
    <cellStyle name="20% - Ênfase1 3 4 4 2" xfId="3416" xr:uid="{879E542E-F1A2-4FBB-8BAF-A9F52DEA7C98}"/>
    <cellStyle name="20% - Ênfase1 3 4 4 3" xfId="5996" xr:uid="{B1B6CA7A-2FA4-4068-9E51-847BA72AFDB4}"/>
    <cellStyle name="20% - Ênfase1 3 4 5" xfId="3182" xr:uid="{6E49979A-989D-4116-9BE2-051E42DBD420}"/>
    <cellStyle name="20% - Ênfase1 3 4 6" xfId="5762" xr:uid="{FC55FD52-F4B3-4943-A979-2694F7FBC04A}"/>
    <cellStyle name="20% - Ênfase1 3 5" xfId="817" xr:uid="{A57269E7-D824-4D97-B56B-1DDB540FE49E}"/>
    <cellStyle name="20% - Ênfase1 3 5 2" xfId="3417" xr:uid="{C587FDC4-A102-4C73-8B66-C191D5FE4CB2}"/>
    <cellStyle name="20% - Ênfase1 3 5 3" xfId="5997" xr:uid="{1BFEBCAE-0B6F-46D1-BDC5-72C72EB4074E}"/>
    <cellStyle name="20% - Ênfase1 3 6" xfId="818" xr:uid="{DCCE69D3-EFD2-4398-8638-16EDD9CDA90E}"/>
    <cellStyle name="20% - Ênfase1 3 6 2" xfId="3418" xr:uid="{B3FB269F-7945-4407-BD1C-FC08E1468E24}"/>
    <cellStyle name="20% - Ênfase1 3 6 3" xfId="5998" xr:uid="{C25E1864-0CE5-4509-9CC0-C9C3EF280057}"/>
    <cellStyle name="20% - Ênfase1 3 7" xfId="819" xr:uid="{8C38B7B0-4097-4F86-8A53-AE84777D8F04}"/>
    <cellStyle name="20% - Ênfase1 3 7 2" xfId="3419" xr:uid="{03412955-DD10-4393-AFEE-0C39851F287B}"/>
    <cellStyle name="20% - Ênfase1 3 7 3" xfId="5999" xr:uid="{CE07D944-E6F4-47C2-B65A-D702A6154426}"/>
    <cellStyle name="20% - Ênfase1 3 8" xfId="2739" xr:uid="{817DC039-7549-49B8-BAAF-143E8D560609}"/>
    <cellStyle name="20% - Ênfase1 3 9" xfId="5319" xr:uid="{CD2C0951-B1A8-4198-BBE8-2FFA6F7CD791}"/>
    <cellStyle name="20% - Ênfase1 4" xfId="137" xr:uid="{6BE33319-5F69-4112-B028-76355519F3E2}"/>
    <cellStyle name="20% - Ênfase1 4 2" xfId="233" xr:uid="{87A98FE9-4F52-4A0D-8662-4A5070ED1FCF}"/>
    <cellStyle name="20% - Ênfase1 4 2 2" xfId="454" xr:uid="{03D6F172-C58C-42A5-86E3-3FBC3C708F94}"/>
    <cellStyle name="20% - Ênfase1 4 2 2 2" xfId="820" xr:uid="{FEF24EFD-31F9-4399-B236-248ECBC2C48A}"/>
    <cellStyle name="20% - Ênfase1 4 2 2 2 2" xfId="3420" xr:uid="{946561BB-F89C-4686-BF9A-381E31C8F682}"/>
    <cellStyle name="20% - Ênfase1 4 2 2 2 3" xfId="6000" xr:uid="{D3FA959A-42A5-4B56-8098-02F3CC8211F8}"/>
    <cellStyle name="20% - Ênfase1 4 2 2 3" xfId="821" xr:uid="{4139EF01-CCD1-43B9-B1BE-8120E9C88C3D}"/>
    <cellStyle name="20% - Ênfase1 4 2 2 3 2" xfId="3421" xr:uid="{24699209-769D-4E40-B37E-7392C2B575D6}"/>
    <cellStyle name="20% - Ênfase1 4 2 2 3 3" xfId="6001" xr:uid="{E1B05052-599B-49FE-B6A4-DBA2A45653CB}"/>
    <cellStyle name="20% - Ênfase1 4 2 2 4" xfId="822" xr:uid="{7171606A-96E2-4B9D-9636-349ED90EF759}"/>
    <cellStyle name="20% - Ênfase1 4 2 2 4 2" xfId="3422" xr:uid="{77479F7A-7449-46C2-B74F-42E948F071D9}"/>
    <cellStyle name="20% - Ênfase1 4 2 2 4 3" xfId="6002" xr:uid="{2F8667C6-00BF-43C7-ADD0-6775B6C7DA15}"/>
    <cellStyle name="20% - Ênfase1 4 2 2 5" xfId="3055" xr:uid="{9F81E1A8-BA04-4BEA-A7E2-17470418532C}"/>
    <cellStyle name="20% - Ênfase1 4 2 2 6" xfId="5635" xr:uid="{13E03CFD-12D5-4773-97CC-F18378D2E165}"/>
    <cellStyle name="20% - Ênfase1 4 2 3" xfId="675" xr:uid="{EA630C28-C0BC-48C0-8B93-BC03810C89D1}"/>
    <cellStyle name="20% - Ênfase1 4 2 3 2" xfId="823" xr:uid="{6EBA5851-1D69-47BD-B602-8A78070BB0AC}"/>
    <cellStyle name="20% - Ênfase1 4 2 3 2 2" xfId="3423" xr:uid="{F8FF34FE-FE0D-4789-B933-1B4683487AF4}"/>
    <cellStyle name="20% - Ênfase1 4 2 3 2 3" xfId="6003" xr:uid="{8B85F5C9-77CD-4B7E-B5B4-78D789C5B54D}"/>
    <cellStyle name="20% - Ênfase1 4 2 3 3" xfId="824" xr:uid="{6AC96943-2B5C-4575-93B9-E5C9CF4D1677}"/>
    <cellStyle name="20% - Ênfase1 4 2 3 3 2" xfId="3424" xr:uid="{907CE212-2E07-45C4-A2CE-EDFCDDC94A44}"/>
    <cellStyle name="20% - Ênfase1 4 2 3 3 3" xfId="6004" xr:uid="{2B1DA85D-1AC4-4577-8EFA-E0E388DFFAA9}"/>
    <cellStyle name="20% - Ênfase1 4 2 3 4" xfId="3276" xr:uid="{96CC7D40-613A-40CA-8A41-CDC21EE6D7F1}"/>
    <cellStyle name="20% - Ênfase1 4 2 3 5" xfId="5856" xr:uid="{3067F2A7-B243-4474-A776-420346285101}"/>
    <cellStyle name="20% - Ênfase1 4 2 4" xfId="825" xr:uid="{A0A7FEC0-DB91-4AA4-9682-D61503DC34BA}"/>
    <cellStyle name="20% - Ênfase1 4 2 4 2" xfId="3425" xr:uid="{F42E25C7-51B3-4F6C-A53F-F8AD16031F7A}"/>
    <cellStyle name="20% - Ênfase1 4 2 4 3" xfId="6005" xr:uid="{672A1261-4387-4197-BA0A-63F094783AB3}"/>
    <cellStyle name="20% - Ênfase1 4 2 5" xfId="826" xr:uid="{496DBACF-A3A8-4A39-83DB-785AAD312504}"/>
    <cellStyle name="20% - Ênfase1 4 2 5 2" xfId="3426" xr:uid="{96D7D575-24C2-47C3-8D52-FD5287826FE7}"/>
    <cellStyle name="20% - Ênfase1 4 2 5 3" xfId="6006" xr:uid="{6CB38031-E03F-45ED-84C0-7342670FDC20}"/>
    <cellStyle name="20% - Ênfase1 4 2 6" xfId="827" xr:uid="{8C18153D-2482-4E1D-A9FE-E823B9AEFEAB}"/>
    <cellStyle name="20% - Ênfase1 4 2 6 2" xfId="3427" xr:uid="{9CEC6F72-F1C3-4441-AB71-E5E042E58840}"/>
    <cellStyle name="20% - Ênfase1 4 2 6 3" xfId="6007" xr:uid="{1C2A7E0A-46CC-451B-AD1E-7F91E4B5E026}"/>
    <cellStyle name="20% - Ênfase1 4 2 7" xfId="2834" xr:uid="{E36A3739-81A0-4353-A44F-E7243D69E90C}"/>
    <cellStyle name="20% - Ênfase1 4 2 8" xfId="5414" xr:uid="{A792F5C9-329D-4A71-8C9D-85444D7C9BB8}"/>
    <cellStyle name="20% - Ênfase1 4 3" xfId="359" xr:uid="{E6F698BE-9AD1-41FC-8550-B357E6A86DE8}"/>
    <cellStyle name="20% - Ênfase1 4 3 2" xfId="828" xr:uid="{67AFECAC-3F15-4C8D-956F-19767F3E0D50}"/>
    <cellStyle name="20% - Ênfase1 4 3 2 2" xfId="3428" xr:uid="{6FC885A7-52AE-466A-88F2-DD7FC89D483E}"/>
    <cellStyle name="20% - Ênfase1 4 3 2 3" xfId="6008" xr:uid="{A97FD631-EEB5-4D05-8EE2-999F6327A4F0}"/>
    <cellStyle name="20% - Ênfase1 4 3 3" xfId="829" xr:uid="{CFE5A823-D1F9-47C5-951A-4E5BF1A3A3D6}"/>
    <cellStyle name="20% - Ênfase1 4 3 3 2" xfId="3429" xr:uid="{0A024283-1140-4C76-8A34-8E5F7B2041F5}"/>
    <cellStyle name="20% - Ênfase1 4 3 3 3" xfId="6009" xr:uid="{20AC05C9-A634-4936-9162-2E78D7A31848}"/>
    <cellStyle name="20% - Ênfase1 4 3 4" xfId="830" xr:uid="{DFAC3D34-91BF-4773-9E76-56038E7AD204}"/>
    <cellStyle name="20% - Ênfase1 4 3 4 2" xfId="3430" xr:uid="{ED712C79-D340-486E-812C-0AB9996429CA}"/>
    <cellStyle name="20% - Ênfase1 4 3 4 3" xfId="6010" xr:uid="{D3D208EE-C500-44F7-AA62-8176AB46661F}"/>
    <cellStyle name="20% - Ênfase1 4 3 5" xfId="2960" xr:uid="{706AA100-8D82-4D89-94C0-DBCE3B08E9E9}"/>
    <cellStyle name="20% - Ênfase1 4 3 6" xfId="5540" xr:uid="{28940065-93CB-4578-AF04-1E78E39CAFA0}"/>
    <cellStyle name="20% - Ênfase1 4 4" xfId="580" xr:uid="{B4F27D9D-E434-4115-92AD-F95A6FDC577C}"/>
    <cellStyle name="20% - Ênfase1 4 4 2" xfId="831" xr:uid="{33131851-4B9B-461F-8379-7782D80E273A}"/>
    <cellStyle name="20% - Ênfase1 4 4 2 2" xfId="3431" xr:uid="{7FEBB138-D7F8-48DC-977B-49E4DDFEDEBD}"/>
    <cellStyle name="20% - Ênfase1 4 4 2 3" xfId="6011" xr:uid="{C399EECE-433D-4FC9-B784-489C331A5307}"/>
    <cellStyle name="20% - Ênfase1 4 4 3" xfId="832" xr:uid="{191D6582-549A-464E-BF5B-00C648236871}"/>
    <cellStyle name="20% - Ênfase1 4 4 3 2" xfId="3432" xr:uid="{7FA9E60F-7566-4546-BAA0-F3157A5F96F1}"/>
    <cellStyle name="20% - Ênfase1 4 4 3 3" xfId="6012" xr:uid="{6474522C-3FC1-4911-AE81-EF22D9C20669}"/>
    <cellStyle name="20% - Ênfase1 4 4 4" xfId="833" xr:uid="{80EA0EFB-C7D0-4C8F-AFCE-2438C6BF4DA6}"/>
    <cellStyle name="20% - Ênfase1 4 4 4 2" xfId="3433" xr:uid="{110AEC83-D1FF-4B80-B307-1B80167A1D4C}"/>
    <cellStyle name="20% - Ênfase1 4 4 4 3" xfId="6013" xr:uid="{A1BDD909-4D72-4AD0-B6B5-1CEEB5138FF0}"/>
    <cellStyle name="20% - Ênfase1 4 4 5" xfId="3181" xr:uid="{C309D5F0-4DA4-4E05-A14E-1BF76C7E9A51}"/>
    <cellStyle name="20% - Ênfase1 4 4 6" xfId="5761" xr:uid="{F031D210-19D5-40A9-B4B8-10F230E35667}"/>
    <cellStyle name="20% - Ênfase1 4 5" xfId="834" xr:uid="{51FD6A7B-98BE-4912-BB3B-177D42B9EF07}"/>
    <cellStyle name="20% - Ênfase1 4 5 2" xfId="3434" xr:uid="{0FFCDA21-E0D5-4D63-8259-F53801D62D25}"/>
    <cellStyle name="20% - Ênfase1 4 5 3" xfId="6014" xr:uid="{85496624-8261-4B2A-960A-98BA3B6550C9}"/>
    <cellStyle name="20% - Ênfase1 4 6" xfId="835" xr:uid="{4D90A23C-77E1-4F64-9493-A3E252188349}"/>
    <cellStyle name="20% - Ênfase1 4 6 2" xfId="3435" xr:uid="{E9BA45FE-A6C6-4BA2-AA42-34C816B6B184}"/>
    <cellStyle name="20% - Ênfase1 4 6 3" xfId="6015" xr:uid="{55B9E91F-9822-4C48-A1CA-D8C28924E2DC}"/>
    <cellStyle name="20% - Ênfase1 4 7" xfId="836" xr:uid="{8CC9AA1F-419D-448A-A4F1-279FF58E186B}"/>
    <cellStyle name="20% - Ênfase1 4 7 2" xfId="3436" xr:uid="{58B97B53-C095-4064-9DC0-E8BB598BCB3B}"/>
    <cellStyle name="20% - Ênfase1 4 7 3" xfId="6016" xr:uid="{EE86199D-001A-4321-8A9C-3CFA34EA05E4}"/>
    <cellStyle name="20% - Ênfase1 4 8" xfId="2738" xr:uid="{36D35989-51BE-4A24-AC60-A1EA38454CE6}"/>
    <cellStyle name="20% - Ênfase1 4 9" xfId="5318" xr:uid="{97B72572-8331-4774-AF0F-7E626661A6DE}"/>
    <cellStyle name="20% - Ênfase1 5" xfId="99" xr:uid="{EA187A95-53AB-4ABB-AC0E-C21C11A663E7}"/>
    <cellStyle name="20% - Ênfase1 5 2" xfId="325" xr:uid="{B0F4B960-61A2-4A36-8097-3612DB500595}"/>
    <cellStyle name="20% - Ênfase1 5 2 2" xfId="837" xr:uid="{24142FDC-AE48-495E-80F0-C3586EB3D1AC}"/>
    <cellStyle name="20% - Ênfase1 5 2 2 2" xfId="3437" xr:uid="{7FAC8C5E-8673-4D33-ABFC-CB47FC9297D5}"/>
    <cellStyle name="20% - Ênfase1 5 2 2 3" xfId="6017" xr:uid="{945086DD-F462-4F43-9EC3-C9C8F0974612}"/>
    <cellStyle name="20% - Ênfase1 5 2 3" xfId="838" xr:uid="{43259654-23D9-445F-A380-6ACA4B1C653C}"/>
    <cellStyle name="20% - Ênfase1 5 2 3 2" xfId="3438" xr:uid="{31D83530-3E68-42C7-9A1B-9A1331277818}"/>
    <cellStyle name="20% - Ênfase1 5 2 3 3" xfId="6018" xr:uid="{2125389C-73D2-426C-AD30-886F1B19812C}"/>
    <cellStyle name="20% - Ênfase1 5 2 4" xfId="839" xr:uid="{2FA7B73D-4424-4FF3-B8A8-A062248CDD77}"/>
    <cellStyle name="20% - Ênfase1 5 2 4 2" xfId="3439" xr:uid="{EF643DB3-E637-45C4-A1F7-83716BAD9606}"/>
    <cellStyle name="20% - Ênfase1 5 2 4 3" xfId="6019" xr:uid="{BAD55147-655D-42B4-8592-6D8CDB257ABB}"/>
    <cellStyle name="20% - Ênfase1 5 2 5" xfId="2926" xr:uid="{4BB71FD2-13FF-47F3-B076-46CB1ADC8B71}"/>
    <cellStyle name="20% - Ênfase1 5 2 6" xfId="5506" xr:uid="{5F448662-6412-429C-B268-8538899BABAC}"/>
    <cellStyle name="20% - Ênfase1 5 3" xfId="546" xr:uid="{EA300B08-890D-4487-BD62-D6000D1C3FC3}"/>
    <cellStyle name="20% - Ênfase1 5 3 2" xfId="840" xr:uid="{2B631C64-0AF4-4EF2-98E1-9B5F171D6B0C}"/>
    <cellStyle name="20% - Ênfase1 5 3 2 2" xfId="3440" xr:uid="{DD3C7804-D69E-4DEA-A9DA-00152C40338B}"/>
    <cellStyle name="20% - Ênfase1 5 3 2 3" xfId="6020" xr:uid="{8E6A6675-4DF4-41BD-A3CB-BA0672BB5FEA}"/>
    <cellStyle name="20% - Ênfase1 5 3 3" xfId="841" xr:uid="{2481B701-F070-43A4-A286-D48B6868CBFE}"/>
    <cellStyle name="20% - Ênfase1 5 3 3 2" xfId="3441" xr:uid="{3F5305A7-318A-466B-A5A1-5E0BDE8F116B}"/>
    <cellStyle name="20% - Ênfase1 5 3 3 3" xfId="6021" xr:uid="{69802639-2472-49F5-8F3B-3B86DE328FC0}"/>
    <cellStyle name="20% - Ênfase1 5 3 4" xfId="3147" xr:uid="{ED73A632-F667-4C00-B488-166FEA7A9533}"/>
    <cellStyle name="20% - Ênfase1 5 3 5" xfId="5727" xr:uid="{6748E41A-836D-4104-AA36-BD78411BE6A7}"/>
    <cellStyle name="20% - Ênfase1 5 4" xfId="842" xr:uid="{C4379438-E4D1-494F-85E5-7B7D8475279A}"/>
    <cellStyle name="20% - Ênfase1 5 4 2" xfId="3442" xr:uid="{712383C9-F601-4E67-820E-ED7161211FE1}"/>
    <cellStyle name="20% - Ênfase1 5 4 3" xfId="6022" xr:uid="{6EC4DEC4-B18F-4AF4-9996-68489ABA7CC3}"/>
    <cellStyle name="20% - Ênfase1 5 5" xfId="843" xr:uid="{33B93F62-0ADD-4195-8010-2210D6B88F7F}"/>
    <cellStyle name="20% - Ênfase1 5 5 2" xfId="3443" xr:uid="{926BDD91-CAF6-4401-9A33-25804E652AC9}"/>
    <cellStyle name="20% - Ênfase1 5 5 3" xfId="6023" xr:uid="{25BB2325-68C8-463F-AC85-321ED26F0A4E}"/>
    <cellStyle name="20% - Ênfase1 5 6" xfId="844" xr:uid="{6DD991A5-6D76-4DFE-92CF-3064B76748DB}"/>
    <cellStyle name="20% - Ênfase1 5 6 2" xfId="3444" xr:uid="{B72C6AF2-CCFF-4608-94E8-F7209E9A0F1F}"/>
    <cellStyle name="20% - Ênfase1 5 6 3" xfId="6024" xr:uid="{0DEE77DB-8795-4CDD-A928-A9F8B4F0993C}"/>
    <cellStyle name="20% - Ênfase1 5 7" xfId="2704" xr:uid="{20A10AA0-E03F-42A5-A331-4CCCB6F9663D}"/>
    <cellStyle name="20% - Ênfase1 5 8" xfId="5284" xr:uid="{E07CE1E1-8198-4E13-9AE5-8F7E81151A66}"/>
    <cellStyle name="20% - Ênfase1 6" xfId="196" xr:uid="{89BBDB30-9B93-4BCA-BDF3-1051C0A7D813}"/>
    <cellStyle name="20% - Ênfase1 6 2" xfId="418" xr:uid="{F30F9825-0225-4CDE-8DE9-0AC75C470F7A}"/>
    <cellStyle name="20% - Ênfase1 6 2 2" xfId="845" xr:uid="{3D00AF6B-31C0-4B68-B7BF-2F1F9878451F}"/>
    <cellStyle name="20% - Ênfase1 6 2 2 2" xfId="3445" xr:uid="{B5D90975-05F2-4646-A6D6-7CF74D87EE47}"/>
    <cellStyle name="20% - Ênfase1 6 2 2 3" xfId="6025" xr:uid="{B88BD223-404D-4795-94DA-0B4125FC4918}"/>
    <cellStyle name="20% - Ênfase1 6 2 3" xfId="846" xr:uid="{D173A762-5AE6-4380-A063-2D50509BB7A0}"/>
    <cellStyle name="20% - Ênfase1 6 2 3 2" xfId="3446" xr:uid="{69955D13-3110-4C1E-A787-E75D887BBB82}"/>
    <cellStyle name="20% - Ênfase1 6 2 3 3" xfId="6026" xr:uid="{91B45105-E8AD-4656-A0A1-81703461B442}"/>
    <cellStyle name="20% - Ênfase1 6 2 4" xfId="847" xr:uid="{D7C39A7F-6EF2-48F0-871A-EF055CCBCD5C}"/>
    <cellStyle name="20% - Ênfase1 6 2 4 2" xfId="3447" xr:uid="{85B9FC01-0E41-41E4-AFBA-9BFA427759C5}"/>
    <cellStyle name="20% - Ênfase1 6 2 4 3" xfId="6027" xr:uid="{451DD11B-123F-4D93-97C4-04884F67847B}"/>
    <cellStyle name="20% - Ênfase1 6 2 5" xfId="3019" xr:uid="{0EEAFCB5-95E2-48CC-9BC7-3BC971AC6F92}"/>
    <cellStyle name="20% - Ênfase1 6 2 6" xfId="5599" xr:uid="{D00DBB54-64C7-42D9-AED4-F0F38228828A}"/>
    <cellStyle name="20% - Ênfase1 6 3" xfId="639" xr:uid="{52677887-B5FD-4735-BBB6-B21AA83BCED9}"/>
    <cellStyle name="20% - Ênfase1 6 3 2" xfId="848" xr:uid="{7B2548FF-8EC7-4E00-83C6-A0EC556B18D6}"/>
    <cellStyle name="20% - Ênfase1 6 3 2 2" xfId="3448" xr:uid="{01C6DC86-7C2C-4B0F-96B2-E24CE0337D5D}"/>
    <cellStyle name="20% - Ênfase1 6 3 2 3" xfId="6028" xr:uid="{3582D151-D6A7-44AB-AB49-74F2CF5AEA3A}"/>
    <cellStyle name="20% - Ênfase1 6 3 3" xfId="849" xr:uid="{593CE709-DF40-4FA4-AEC1-4BCA1BF495F1}"/>
    <cellStyle name="20% - Ênfase1 6 3 3 2" xfId="3449" xr:uid="{5FA5103C-A0CF-4964-9442-F3A704F65C26}"/>
    <cellStyle name="20% - Ênfase1 6 3 3 3" xfId="6029" xr:uid="{9295EAC7-96BB-47DD-8B15-7C7C90003FA5}"/>
    <cellStyle name="20% - Ênfase1 6 3 4" xfId="3240" xr:uid="{186CF199-09BD-4F4E-AD0B-64F189DCE4E9}"/>
    <cellStyle name="20% - Ênfase1 6 3 5" xfId="5820" xr:uid="{0BEF3CDA-64B3-44B8-BD40-899F0B6AD4AB}"/>
    <cellStyle name="20% - Ênfase1 6 4" xfId="850" xr:uid="{537E2924-7043-4D3F-913D-580039EA292F}"/>
    <cellStyle name="20% - Ênfase1 6 4 2" xfId="3450" xr:uid="{31A1E3B9-0431-4755-9FDF-4A57F0DB3538}"/>
    <cellStyle name="20% - Ênfase1 6 4 3" xfId="6030" xr:uid="{3BE54398-04FB-4A46-B150-ED5F4DF85BF8}"/>
    <cellStyle name="20% - Ênfase1 6 5" xfId="851" xr:uid="{2C1A2986-CCCE-4B41-A7D5-6544880FDBD4}"/>
    <cellStyle name="20% - Ênfase1 6 5 2" xfId="3451" xr:uid="{2F09599D-73D9-4D9D-BC1D-63DA2BAD18BC}"/>
    <cellStyle name="20% - Ênfase1 6 5 3" xfId="6031" xr:uid="{B19888C3-10B3-4721-9E72-8777116A00F3}"/>
    <cellStyle name="20% - Ênfase1 6 6" xfId="852" xr:uid="{2E26C674-FCED-4367-8AB5-7B07D0EB1BA7}"/>
    <cellStyle name="20% - Ênfase1 6 6 2" xfId="3452" xr:uid="{C2DBB6A1-6E8C-4F23-99EF-93C333A8531B}"/>
    <cellStyle name="20% - Ênfase1 6 6 3" xfId="6032" xr:uid="{C4DC6DBD-B2CB-41A4-9217-A0ACC1CF67F5}"/>
    <cellStyle name="20% - Ênfase1 6 7" xfId="2797" xr:uid="{6D1D4DD3-101B-4E7C-AF75-6F08E0ADCE0D}"/>
    <cellStyle name="20% - Ênfase1 6 8" xfId="5377" xr:uid="{78A532DF-2B42-431B-BD5C-0DDE2818FC7E}"/>
    <cellStyle name="20% - Ênfase1 7" xfId="292" xr:uid="{516A8C66-1697-464C-A30D-34EF0E6F21B4}"/>
    <cellStyle name="20% - Ênfase1 7 2" xfId="853" xr:uid="{34AED8C0-A319-4959-BF39-EEAD4468C6E1}"/>
    <cellStyle name="20% - Ênfase1 7 2 2" xfId="3453" xr:uid="{EB560318-1748-4AE5-B09E-65191BA940C6}"/>
    <cellStyle name="20% - Ênfase1 7 2 3" xfId="6033" xr:uid="{404AE70E-6796-4A83-B723-9FDF6A166C07}"/>
    <cellStyle name="20% - Ênfase1 7 3" xfId="854" xr:uid="{1EE6C1BC-DA02-4311-AF93-E0D200E3767F}"/>
    <cellStyle name="20% - Ênfase1 7 3 2" xfId="3454" xr:uid="{BEB46552-BFBF-4FA6-AF1F-B1E45C68BFD3}"/>
    <cellStyle name="20% - Ênfase1 7 3 3" xfId="6034" xr:uid="{6095A89F-F6EA-4692-9DA8-3D00EF34F955}"/>
    <cellStyle name="20% - Ênfase1 7 4" xfId="855" xr:uid="{01D32C6F-4E62-46D1-B861-55047017E9D4}"/>
    <cellStyle name="20% - Ênfase1 7 4 2" xfId="3455" xr:uid="{543BA4E8-7866-4B0E-A8DF-CE7C1E5D54E7}"/>
    <cellStyle name="20% - Ênfase1 7 4 3" xfId="6035" xr:uid="{7D1BC936-48CA-4EBD-B66C-44CDFE4A1FBA}"/>
    <cellStyle name="20% - Ênfase1 7 5" xfId="2893" xr:uid="{93F7C60E-8434-40D7-B8CA-AF8CB6ECB629}"/>
    <cellStyle name="20% - Ênfase1 7 6" xfId="5473" xr:uid="{144112EC-E95E-4346-B0E9-3E5584E27A01}"/>
    <cellStyle name="20% - Ênfase1 8" xfId="513" xr:uid="{C163D02A-C847-423E-AA1F-9287E12E523A}"/>
    <cellStyle name="20% - Ênfase1 8 2" xfId="856" xr:uid="{78685B4A-23BB-4E97-87B9-94C18B1B0C9F}"/>
    <cellStyle name="20% - Ênfase1 8 2 2" xfId="3456" xr:uid="{06CCC075-84F3-4898-BB57-F66FC3FC5023}"/>
    <cellStyle name="20% - Ênfase1 8 2 3" xfId="6036" xr:uid="{89DBE86D-9178-4434-AA6D-00325B4D88C5}"/>
    <cellStyle name="20% - Ênfase1 8 3" xfId="857" xr:uid="{9C63E238-B903-4F5D-86B3-A4AB702E7881}"/>
    <cellStyle name="20% - Ênfase1 8 3 2" xfId="3457" xr:uid="{48472603-47D0-416E-A4D7-9EE1800305C4}"/>
    <cellStyle name="20% - Ênfase1 8 3 3" xfId="6037" xr:uid="{71C91C43-B084-4CCF-BAC1-0B071E74ABF2}"/>
    <cellStyle name="20% - Ênfase1 8 4" xfId="858" xr:uid="{20811A7B-FB4E-4B23-A0BF-C6596261B88B}"/>
    <cellStyle name="20% - Ênfase1 8 4 2" xfId="3458" xr:uid="{3D809161-B5F4-48B8-8425-A2BED906FD9A}"/>
    <cellStyle name="20% - Ênfase1 8 4 3" xfId="6038" xr:uid="{BC809BA2-0009-4E6E-B6C1-2C7BFF210989}"/>
    <cellStyle name="20% - Ênfase1 8 5" xfId="3114" xr:uid="{AB353B56-2404-4E71-8DC1-765FCB8D5A27}"/>
    <cellStyle name="20% - Ênfase1 8 6" xfId="5694" xr:uid="{73F65B45-B8C0-420B-8698-C4FDB8057F6D}"/>
    <cellStyle name="20% - Ênfase1 9" xfId="859" xr:uid="{62CD87A9-D9F7-43DF-9AE2-606578DA41BC}"/>
    <cellStyle name="20% - Ênfase1 9 2" xfId="3459" xr:uid="{EAC99561-F477-4132-BC3D-CA0EB7B1FBDF}"/>
    <cellStyle name="20% - Ênfase1 9 3" xfId="6039" xr:uid="{B054FA32-B408-4A8A-AD61-662067D449FE}"/>
    <cellStyle name="20% - Ênfase2" xfId="38" builtinId="34" customBuiltin="1"/>
    <cellStyle name="20% - Ênfase2 10" xfId="860" xr:uid="{2B4A934B-F483-427E-8078-879A5AACF406}"/>
    <cellStyle name="20% - Ênfase2 10 2" xfId="3460" xr:uid="{2112A3B0-2516-4CA4-9E6D-77F98254ABAC}"/>
    <cellStyle name="20% - Ênfase2 10 3" xfId="6040" xr:uid="{3349D0C3-10C0-4732-BCCE-28023D0D5AD7}"/>
    <cellStyle name="20% - Ênfase2 11" xfId="861" xr:uid="{48C14CF2-6DA2-4C3C-AF2B-6E15B97AE98A}"/>
    <cellStyle name="20% - Ênfase2 11 2" xfId="3461" xr:uid="{7D0E3768-5843-45CD-8234-1ACA376BD374}"/>
    <cellStyle name="20% - Ênfase2 11 3" xfId="6041" xr:uid="{BB5AF03C-3D29-4823-B819-F1FBAE373098}"/>
    <cellStyle name="20% - Ênfase2 12" xfId="2643" xr:uid="{118B91B4-1536-4833-856C-BEAB71053CF3}"/>
    <cellStyle name="20% - Ênfase2 12 2" xfId="5226" xr:uid="{8AAE77D5-F670-4747-8F59-16A7ECFF53E3}"/>
    <cellStyle name="20% - Ênfase2 12 3" xfId="7806" xr:uid="{5B99AC2B-78AB-44E4-B4ED-D3F190C7102A}"/>
    <cellStyle name="20% - Ênfase2 13" xfId="2672" xr:uid="{3B22A39C-2193-450A-89FE-79EC23C89A42}"/>
    <cellStyle name="20% - Ênfase2 14" xfId="5252" xr:uid="{725328AD-40FF-449B-97BD-8B77A9040F80}"/>
    <cellStyle name="20% - Ênfase2 2" xfId="84" xr:uid="{A24371F8-6263-4FBA-AE93-8E3D428262EA}"/>
    <cellStyle name="20% - Ênfase2 2 10" xfId="862" xr:uid="{E5C54EEE-654F-4637-9244-A05A81C6E99D}"/>
    <cellStyle name="20% - Ênfase2 2 10 2" xfId="3462" xr:uid="{E012DAFD-2EA2-4CFF-88A4-4E982CE1317D}"/>
    <cellStyle name="20% - Ênfase2 2 10 3" xfId="6042" xr:uid="{9EDD9EE4-CFAA-4A46-A62F-30AEFFCA4602}"/>
    <cellStyle name="20% - Ênfase2 2 11" xfId="2690" xr:uid="{DA611CB5-F38C-4A56-AAF0-148F1083646F}"/>
    <cellStyle name="20% - Ênfase2 2 12" xfId="5270" xr:uid="{24C3A5FA-1DB9-4CB1-A234-E5BC4CCB979B}"/>
    <cellStyle name="20% - Ênfase2 2 2" xfId="159" xr:uid="{22AE44F2-CDA5-4EE8-BE87-D57693CFE0F3}"/>
    <cellStyle name="20% - Ênfase2 2 2 2" xfId="255" xr:uid="{1003E602-416E-44CB-92B2-8FB13750567D}"/>
    <cellStyle name="20% - Ênfase2 2 2 2 2" xfId="476" xr:uid="{F63A9346-8B86-4CFA-9CAB-E260D3800435}"/>
    <cellStyle name="20% - Ênfase2 2 2 2 2 2" xfId="863" xr:uid="{C48D4A9B-B248-4DE3-9285-0AA86CCA16A0}"/>
    <cellStyle name="20% - Ênfase2 2 2 2 2 2 2" xfId="3463" xr:uid="{74F6818A-E650-431C-BC2C-DB4D3D1E11B8}"/>
    <cellStyle name="20% - Ênfase2 2 2 2 2 2 3" xfId="6043" xr:uid="{04544AD9-1575-4261-AE57-36C04B67D429}"/>
    <cellStyle name="20% - Ênfase2 2 2 2 2 3" xfId="864" xr:uid="{0FF6785D-4F47-4136-B5D7-05D23E8098E8}"/>
    <cellStyle name="20% - Ênfase2 2 2 2 2 3 2" xfId="3464" xr:uid="{2FCF31BD-A379-4D87-99F3-385E72668938}"/>
    <cellStyle name="20% - Ênfase2 2 2 2 2 3 3" xfId="6044" xr:uid="{DE2051F6-6213-440A-901E-369D9D12D042}"/>
    <cellStyle name="20% - Ênfase2 2 2 2 2 4" xfId="865" xr:uid="{C9A3919E-7B0F-4480-B961-A727D7C28F52}"/>
    <cellStyle name="20% - Ênfase2 2 2 2 2 4 2" xfId="3465" xr:uid="{CF24A9FD-1BEB-4915-8D13-E5964699C2FC}"/>
    <cellStyle name="20% - Ênfase2 2 2 2 2 4 3" xfId="6045" xr:uid="{F14D88BC-38D4-4CDC-8B07-63C4A46EDD0E}"/>
    <cellStyle name="20% - Ênfase2 2 2 2 2 5" xfId="3077" xr:uid="{CA234702-D83D-4FD4-A6DC-9EEFF18C18AB}"/>
    <cellStyle name="20% - Ênfase2 2 2 2 2 6" xfId="5657" xr:uid="{2EDAAC32-8FE0-417C-84DF-0A7C9377096C}"/>
    <cellStyle name="20% - Ênfase2 2 2 2 3" xfId="697" xr:uid="{46512C03-0F10-40E0-8146-B6303E91AC34}"/>
    <cellStyle name="20% - Ênfase2 2 2 2 3 2" xfId="866" xr:uid="{D5F4554A-3753-4418-B2D6-8C399A6D8BC0}"/>
    <cellStyle name="20% - Ênfase2 2 2 2 3 2 2" xfId="3466" xr:uid="{91B2B1E1-C27B-40B1-8FD5-C80636A9B312}"/>
    <cellStyle name="20% - Ênfase2 2 2 2 3 2 3" xfId="6046" xr:uid="{B419C2BE-5EA6-4B2D-A179-1619FDD1C847}"/>
    <cellStyle name="20% - Ênfase2 2 2 2 3 3" xfId="867" xr:uid="{DB658D9E-153A-4987-9675-E93F9FBC01AB}"/>
    <cellStyle name="20% - Ênfase2 2 2 2 3 3 2" xfId="3467" xr:uid="{7E52973D-E5E1-4016-85DE-143C30216E2B}"/>
    <cellStyle name="20% - Ênfase2 2 2 2 3 3 3" xfId="6047" xr:uid="{7B0D9997-B77D-497E-A8B6-2BC15ABC5F4E}"/>
    <cellStyle name="20% - Ênfase2 2 2 2 3 4" xfId="3298" xr:uid="{6A12EC47-CE1A-4A41-A5A2-DE57477A2D03}"/>
    <cellStyle name="20% - Ênfase2 2 2 2 3 5" xfId="5878" xr:uid="{F1CDAB93-3284-4A2B-BFBD-F639D57CD9B5}"/>
    <cellStyle name="20% - Ênfase2 2 2 2 4" xfId="868" xr:uid="{5356F650-BDC9-4BC0-B0FD-7A7519453BEB}"/>
    <cellStyle name="20% - Ênfase2 2 2 2 4 2" xfId="3468" xr:uid="{FFEDB31C-3C69-4391-AEAC-5B59BD78199D}"/>
    <cellStyle name="20% - Ênfase2 2 2 2 4 3" xfId="6048" xr:uid="{6D0219C1-C407-473C-B47D-876B1A8A97A0}"/>
    <cellStyle name="20% - Ênfase2 2 2 2 5" xfId="869" xr:uid="{C89A2939-9142-432F-87EE-825504ED5A1B}"/>
    <cellStyle name="20% - Ênfase2 2 2 2 5 2" xfId="3469" xr:uid="{47E0BA6A-2CD4-4594-9E25-A48204563CAB}"/>
    <cellStyle name="20% - Ênfase2 2 2 2 5 3" xfId="6049" xr:uid="{E9C697B5-D724-4524-88E4-6471EBA86DCB}"/>
    <cellStyle name="20% - Ênfase2 2 2 2 6" xfId="870" xr:uid="{9A690ACC-ED01-43A2-A0F7-4E00DC7FE680}"/>
    <cellStyle name="20% - Ênfase2 2 2 2 6 2" xfId="3470" xr:uid="{D5B3BDE0-D3B9-4140-83D0-498008BA90F1}"/>
    <cellStyle name="20% - Ênfase2 2 2 2 6 3" xfId="6050" xr:uid="{25E70BB9-F36F-4943-AC32-6441E8910F84}"/>
    <cellStyle name="20% - Ênfase2 2 2 2 7" xfId="2856" xr:uid="{61548C89-09A9-49DA-9C3A-508527C50B96}"/>
    <cellStyle name="20% - Ênfase2 2 2 2 8" xfId="5436" xr:uid="{35657DE3-431D-4FF1-8996-62BB6B9E405D}"/>
    <cellStyle name="20% - Ênfase2 2 2 3" xfId="381" xr:uid="{22D73FBF-76AB-4022-9DAE-CA2E70ED347A}"/>
    <cellStyle name="20% - Ênfase2 2 2 3 2" xfId="871" xr:uid="{8F221F85-616B-4294-8EDA-D3140A769726}"/>
    <cellStyle name="20% - Ênfase2 2 2 3 2 2" xfId="3471" xr:uid="{B23EC3E0-F4CF-416A-B854-3CB030BE32AD}"/>
    <cellStyle name="20% - Ênfase2 2 2 3 2 3" xfId="6051" xr:uid="{F3AABCA3-1F63-4582-A6A4-7418AF733189}"/>
    <cellStyle name="20% - Ênfase2 2 2 3 3" xfId="872" xr:uid="{7EEB74FD-1AB1-4D82-A5B8-76EAB30CE120}"/>
    <cellStyle name="20% - Ênfase2 2 2 3 3 2" xfId="3472" xr:uid="{6218877A-E4F8-4DFA-BFE2-CBB062F806CB}"/>
    <cellStyle name="20% - Ênfase2 2 2 3 3 3" xfId="6052" xr:uid="{F66E515C-0B6A-4844-BB0A-E15B39EB8963}"/>
    <cellStyle name="20% - Ênfase2 2 2 3 4" xfId="873" xr:uid="{027DC405-5CEC-4211-BD4A-5BEC5F543B12}"/>
    <cellStyle name="20% - Ênfase2 2 2 3 4 2" xfId="3473" xr:uid="{06D57704-21C5-4866-8D05-9D89EEB3F869}"/>
    <cellStyle name="20% - Ênfase2 2 2 3 4 3" xfId="6053" xr:uid="{7982F7EE-BE59-45FF-A145-EFF1E198C72D}"/>
    <cellStyle name="20% - Ênfase2 2 2 3 5" xfId="2982" xr:uid="{D1AA1462-D3FD-4F28-8EB6-9156D286C1B3}"/>
    <cellStyle name="20% - Ênfase2 2 2 3 6" xfId="5562" xr:uid="{8D4235E2-A909-42C6-B219-CC7354420970}"/>
    <cellStyle name="20% - Ênfase2 2 2 4" xfId="602" xr:uid="{F9E630A2-1657-418D-8575-80C15897FD54}"/>
    <cellStyle name="20% - Ênfase2 2 2 4 2" xfId="874" xr:uid="{ECC6015D-85ED-4663-8342-8743A6D3FA56}"/>
    <cellStyle name="20% - Ênfase2 2 2 4 2 2" xfId="3474" xr:uid="{86413619-3384-4A56-AD11-F895C763E215}"/>
    <cellStyle name="20% - Ênfase2 2 2 4 2 3" xfId="6054" xr:uid="{FB56FFDA-2E8B-4886-B740-C0C66A41D80E}"/>
    <cellStyle name="20% - Ênfase2 2 2 4 3" xfId="875" xr:uid="{81120FCA-E716-49B9-9AC9-9ECB146BB5FC}"/>
    <cellStyle name="20% - Ênfase2 2 2 4 3 2" xfId="3475" xr:uid="{0B074A48-975D-421C-81BA-4977762D19B9}"/>
    <cellStyle name="20% - Ênfase2 2 2 4 3 3" xfId="6055" xr:uid="{7A2A47C6-BB2C-4F45-9DF6-3CCEC18E4402}"/>
    <cellStyle name="20% - Ênfase2 2 2 4 4" xfId="876" xr:uid="{67F4616F-1AE9-4457-BE84-89456DDE8EFC}"/>
    <cellStyle name="20% - Ênfase2 2 2 4 4 2" xfId="3476" xr:uid="{BE8A0486-619D-484E-B80B-AE4AC3CF02E9}"/>
    <cellStyle name="20% - Ênfase2 2 2 4 4 3" xfId="6056" xr:uid="{5982859A-6F76-41A1-A193-164B3FB1B3E7}"/>
    <cellStyle name="20% - Ênfase2 2 2 4 5" xfId="3203" xr:uid="{AAB1C2B4-4716-421C-BF43-123858741B64}"/>
    <cellStyle name="20% - Ênfase2 2 2 4 6" xfId="5783" xr:uid="{442A0D51-EDA0-4A56-A4F6-8815FB73B787}"/>
    <cellStyle name="20% - Ênfase2 2 2 5" xfId="877" xr:uid="{7B263696-CAF9-4C55-85AC-43B37D996E1D}"/>
    <cellStyle name="20% - Ênfase2 2 2 5 2" xfId="3477" xr:uid="{663B48D4-31AD-4C8D-8142-E0CC1F7C8A2B}"/>
    <cellStyle name="20% - Ênfase2 2 2 5 3" xfId="6057" xr:uid="{D73AEB34-93DB-4485-988B-A2CADC57B304}"/>
    <cellStyle name="20% - Ênfase2 2 2 6" xfId="878" xr:uid="{C4AC30D8-4A95-449C-B0EB-6311E45EB569}"/>
    <cellStyle name="20% - Ênfase2 2 2 6 2" xfId="3478" xr:uid="{7EC41F67-32FB-40DA-A6B4-BE9792942935}"/>
    <cellStyle name="20% - Ênfase2 2 2 6 3" xfId="6058" xr:uid="{F8DE82B1-8A73-4274-8AB9-1899C4B3DE71}"/>
    <cellStyle name="20% - Ênfase2 2 2 7" xfId="879" xr:uid="{429701BD-617D-444B-B657-400DA95AAE4F}"/>
    <cellStyle name="20% - Ênfase2 2 2 7 2" xfId="3479" xr:uid="{00703910-A0CD-4AD3-9D8E-7A5F5095812E}"/>
    <cellStyle name="20% - Ênfase2 2 2 7 3" xfId="6059" xr:uid="{38E3578D-CE74-4760-96B1-745595C53639}"/>
    <cellStyle name="20% - Ênfase2 2 2 8" xfId="2760" xr:uid="{D0B92174-16D5-472E-B007-1AEBF2806FB8}"/>
    <cellStyle name="20% - Ênfase2 2 2 9" xfId="5340" xr:uid="{931D564D-1E50-474B-925D-6B07EEAE0EBE}"/>
    <cellStyle name="20% - Ênfase2 2 3" xfId="183" xr:uid="{330E75E5-65DB-4A67-B340-F73CA48BA356}"/>
    <cellStyle name="20% - Ênfase2 2 3 2" xfId="279" xr:uid="{5A0CA2CE-5007-4A7B-8957-863291C0C88F}"/>
    <cellStyle name="20% - Ênfase2 2 3 2 2" xfId="500" xr:uid="{C9D0FD3C-77BB-4D36-8B9E-85E8F70B9F48}"/>
    <cellStyle name="20% - Ênfase2 2 3 2 2 2" xfId="880" xr:uid="{E966EBBE-CD97-463E-9910-FDBD27588923}"/>
    <cellStyle name="20% - Ênfase2 2 3 2 2 2 2" xfId="3480" xr:uid="{67B76920-5CE8-4859-B525-6AA1D0249BB1}"/>
    <cellStyle name="20% - Ênfase2 2 3 2 2 2 3" xfId="6060" xr:uid="{21CB4C2C-ECEE-48B3-89C2-F86BBB426F9A}"/>
    <cellStyle name="20% - Ênfase2 2 3 2 2 3" xfId="881" xr:uid="{987D33A2-8A87-4589-88DC-CA84D5A8E2E1}"/>
    <cellStyle name="20% - Ênfase2 2 3 2 2 3 2" xfId="3481" xr:uid="{B37938AE-0DE4-4FFF-AB71-DAB718809A2B}"/>
    <cellStyle name="20% - Ênfase2 2 3 2 2 3 3" xfId="6061" xr:uid="{46FB2DF4-D0E4-490E-9A1C-F01F4265EC19}"/>
    <cellStyle name="20% - Ênfase2 2 3 2 2 4" xfId="882" xr:uid="{3FD30AA9-E396-4796-995B-605AE17A281D}"/>
    <cellStyle name="20% - Ênfase2 2 3 2 2 4 2" xfId="3482" xr:uid="{E0410949-0EC9-43CC-86D2-B9B22C91DF6E}"/>
    <cellStyle name="20% - Ênfase2 2 3 2 2 4 3" xfId="6062" xr:uid="{5FE705AF-4262-4775-A8CC-D6F8583C11C6}"/>
    <cellStyle name="20% - Ênfase2 2 3 2 2 5" xfId="3101" xr:uid="{856B75E1-2D46-4DAD-B1F1-AB34C84498F4}"/>
    <cellStyle name="20% - Ênfase2 2 3 2 2 6" xfId="5681" xr:uid="{714F745D-A4FB-4D80-9453-96045F362620}"/>
    <cellStyle name="20% - Ênfase2 2 3 2 3" xfId="721" xr:uid="{ED15DA03-8D99-4B0B-AD76-96B2CC73DEB6}"/>
    <cellStyle name="20% - Ênfase2 2 3 2 3 2" xfId="883" xr:uid="{17C99168-1D42-4DC7-8787-20CFE6893E5C}"/>
    <cellStyle name="20% - Ênfase2 2 3 2 3 2 2" xfId="3483" xr:uid="{A7D96B6E-3A7C-4075-B589-558F0C645420}"/>
    <cellStyle name="20% - Ênfase2 2 3 2 3 2 3" xfId="6063" xr:uid="{B02591C9-395A-418C-838B-BBC5A35E6836}"/>
    <cellStyle name="20% - Ênfase2 2 3 2 3 3" xfId="884" xr:uid="{B2866BE3-2B4C-4D52-989F-73A11758B586}"/>
    <cellStyle name="20% - Ênfase2 2 3 2 3 3 2" xfId="3484" xr:uid="{AB31EB5E-1C8B-498E-94B2-B616CC7C12E6}"/>
    <cellStyle name="20% - Ênfase2 2 3 2 3 3 3" xfId="6064" xr:uid="{DDEEEE92-337F-4F89-AB23-5AC14AFE9333}"/>
    <cellStyle name="20% - Ênfase2 2 3 2 3 4" xfId="3322" xr:uid="{C082671A-123F-48CA-AAC8-53918F0F9CA9}"/>
    <cellStyle name="20% - Ênfase2 2 3 2 3 5" xfId="5902" xr:uid="{A8A8A6DB-D961-49FC-8FEC-E4A64A916D00}"/>
    <cellStyle name="20% - Ênfase2 2 3 2 4" xfId="885" xr:uid="{814F8D25-2E5E-4A01-AA60-857BD8808BC8}"/>
    <cellStyle name="20% - Ênfase2 2 3 2 4 2" xfId="3485" xr:uid="{89F7B769-017C-4CE3-B9B9-F4666136AC2F}"/>
    <cellStyle name="20% - Ênfase2 2 3 2 4 3" xfId="6065" xr:uid="{70636D6A-16AF-4BB1-BF79-C76889004E8E}"/>
    <cellStyle name="20% - Ênfase2 2 3 2 5" xfId="886" xr:uid="{3992D6F8-1B54-4D06-A0BC-89C77A1DA106}"/>
    <cellStyle name="20% - Ênfase2 2 3 2 5 2" xfId="3486" xr:uid="{EFED300D-3B81-4A0E-BB14-24F9AA1E0925}"/>
    <cellStyle name="20% - Ênfase2 2 3 2 5 3" xfId="6066" xr:uid="{80316F0E-759B-4BCE-B261-C86AF6C8A49F}"/>
    <cellStyle name="20% - Ênfase2 2 3 2 6" xfId="887" xr:uid="{2C886C47-DCD8-453C-ABC4-ACB062169DB4}"/>
    <cellStyle name="20% - Ênfase2 2 3 2 6 2" xfId="3487" xr:uid="{5EE43807-83F9-4AC2-9304-BB762A2ECB7E}"/>
    <cellStyle name="20% - Ênfase2 2 3 2 6 3" xfId="6067" xr:uid="{642C7C1D-4A5B-4F2D-8921-20DA5F175B7D}"/>
    <cellStyle name="20% - Ênfase2 2 3 2 7" xfId="2880" xr:uid="{E24120EE-1460-40FD-9FA8-A6F737FF1D35}"/>
    <cellStyle name="20% - Ênfase2 2 3 2 8" xfId="5460" xr:uid="{A14FB95A-5C14-43D3-A884-6A3F762A5CED}"/>
    <cellStyle name="20% - Ênfase2 2 3 3" xfId="405" xr:uid="{BD23E7B7-735C-4239-B49E-98D2BA6FF8D1}"/>
    <cellStyle name="20% - Ênfase2 2 3 3 2" xfId="888" xr:uid="{71413F05-9918-4303-B6A5-0C9E493A69F3}"/>
    <cellStyle name="20% - Ênfase2 2 3 3 2 2" xfId="3488" xr:uid="{4FF1675E-8C9F-47C2-AC0A-7AE85D329987}"/>
    <cellStyle name="20% - Ênfase2 2 3 3 2 3" xfId="6068" xr:uid="{41EDB2E3-B9F5-4A93-8412-BB0F3D9CEB47}"/>
    <cellStyle name="20% - Ênfase2 2 3 3 3" xfId="889" xr:uid="{5583A086-DBCD-4F30-BFAF-C280D04A0766}"/>
    <cellStyle name="20% - Ênfase2 2 3 3 3 2" xfId="3489" xr:uid="{B0B12979-9DA3-41B6-B175-748878D22EE8}"/>
    <cellStyle name="20% - Ênfase2 2 3 3 3 3" xfId="6069" xr:uid="{73F8EF27-4F73-443C-A672-2A9FE19E0D15}"/>
    <cellStyle name="20% - Ênfase2 2 3 3 4" xfId="890" xr:uid="{33B883EF-657F-4B07-AA36-F50163FB4087}"/>
    <cellStyle name="20% - Ênfase2 2 3 3 4 2" xfId="3490" xr:uid="{D1E26108-6BAD-48A0-96AD-87D888303D96}"/>
    <cellStyle name="20% - Ênfase2 2 3 3 4 3" xfId="6070" xr:uid="{A986BDE2-4A76-4FF2-A0D0-C9C8A6B81259}"/>
    <cellStyle name="20% - Ênfase2 2 3 3 5" xfId="3006" xr:uid="{1A1EA29A-0ACC-4B28-9F24-985FA22F7B39}"/>
    <cellStyle name="20% - Ênfase2 2 3 3 6" xfId="5586" xr:uid="{E57FC6A0-DF33-4E6F-BFC7-C66E49F3829E}"/>
    <cellStyle name="20% - Ênfase2 2 3 4" xfId="626" xr:uid="{4C405CF6-BD78-47F2-AB0C-660DE8C31860}"/>
    <cellStyle name="20% - Ênfase2 2 3 4 2" xfId="891" xr:uid="{13FAB9F1-E421-4814-A8A1-94F8EAAEDB18}"/>
    <cellStyle name="20% - Ênfase2 2 3 4 2 2" xfId="3491" xr:uid="{F0422611-67C4-4C70-A4DA-D688F3FC15DC}"/>
    <cellStyle name="20% - Ênfase2 2 3 4 2 3" xfId="6071" xr:uid="{CD5B3368-53BA-4EF9-8D0F-8371A96DD3BB}"/>
    <cellStyle name="20% - Ênfase2 2 3 4 3" xfId="892" xr:uid="{76249310-C5C1-434A-8D85-4780F48C027F}"/>
    <cellStyle name="20% - Ênfase2 2 3 4 3 2" xfId="3492" xr:uid="{CC503B6F-A9D4-4270-8742-30587D8DE166}"/>
    <cellStyle name="20% - Ênfase2 2 3 4 3 3" xfId="6072" xr:uid="{45309F5B-B6A9-44DD-8947-7D97051218C3}"/>
    <cellStyle name="20% - Ênfase2 2 3 4 4" xfId="893" xr:uid="{C7325DFA-9BF9-4E56-9F67-4AC8D3821660}"/>
    <cellStyle name="20% - Ênfase2 2 3 4 4 2" xfId="3493" xr:uid="{DFEB3E61-5BBF-46CC-A01C-2969302B6F24}"/>
    <cellStyle name="20% - Ênfase2 2 3 4 4 3" xfId="6073" xr:uid="{CD51587E-CB12-4A46-9C1B-23B5F7DA10C2}"/>
    <cellStyle name="20% - Ênfase2 2 3 4 5" xfId="3227" xr:uid="{C4971985-E138-4AA1-89FB-C5E170DF833A}"/>
    <cellStyle name="20% - Ênfase2 2 3 4 6" xfId="5807" xr:uid="{BF60ADDA-0105-46BE-9E76-5375A489C5FA}"/>
    <cellStyle name="20% - Ênfase2 2 3 5" xfId="894" xr:uid="{2F9B01C5-2C59-4DF4-B08C-D812BA6DAD82}"/>
    <cellStyle name="20% - Ênfase2 2 3 5 2" xfId="3494" xr:uid="{2DE133E1-4A09-4049-8148-DC906FAB444C}"/>
    <cellStyle name="20% - Ênfase2 2 3 5 3" xfId="6074" xr:uid="{48B55629-3B18-47EB-9DFD-6DDDBC148F14}"/>
    <cellStyle name="20% - Ênfase2 2 3 6" xfId="895" xr:uid="{91C832AC-E0A5-4EB9-B092-6C3C57F76BF0}"/>
    <cellStyle name="20% - Ênfase2 2 3 6 2" xfId="3495" xr:uid="{D2405098-6846-4A0A-B5DE-A06BB6C8D044}"/>
    <cellStyle name="20% - Ênfase2 2 3 6 3" xfId="6075" xr:uid="{51CA7D0B-CACA-468B-B3AA-31EF5F8B5F5C}"/>
    <cellStyle name="20% - Ênfase2 2 3 7" xfId="896" xr:uid="{BE57BDF0-B216-4F4A-B12C-2A39AD25C42D}"/>
    <cellStyle name="20% - Ênfase2 2 3 7 2" xfId="3496" xr:uid="{90AF5CA8-E1D8-449E-929E-A31CB633182F}"/>
    <cellStyle name="20% - Ênfase2 2 3 7 3" xfId="6076" xr:uid="{E07B4F5D-DDDC-4FBE-8B99-74CE962508C3}"/>
    <cellStyle name="20% - Ênfase2 2 3 8" xfId="2784" xr:uid="{04500FAB-02F0-4575-933D-06F56F35F3E1}"/>
    <cellStyle name="20% - Ênfase2 2 3 9" xfId="5364" xr:uid="{F6541D1D-53E8-411A-BBA9-F0FEA7A5AF38}"/>
    <cellStyle name="20% - Ênfase2 2 4" xfId="117" xr:uid="{37052E33-5572-44FB-B5CF-B482BA408FAA}"/>
    <cellStyle name="20% - Ênfase2 2 4 2" xfId="343" xr:uid="{F94B2F59-2E89-4025-85C4-77F82A9E5C45}"/>
    <cellStyle name="20% - Ênfase2 2 4 2 2" xfId="897" xr:uid="{FA9630C9-7282-4D31-9AC1-60459657DD7D}"/>
    <cellStyle name="20% - Ênfase2 2 4 2 2 2" xfId="3497" xr:uid="{B01FD204-53C9-4833-B9CF-7F65D9608222}"/>
    <cellStyle name="20% - Ênfase2 2 4 2 2 3" xfId="6077" xr:uid="{691E65C9-98CC-492E-9F8C-F41C7BA958FE}"/>
    <cellStyle name="20% - Ênfase2 2 4 2 3" xfId="898" xr:uid="{C59B2F67-9298-42F8-9F72-85F78387F77E}"/>
    <cellStyle name="20% - Ênfase2 2 4 2 3 2" xfId="3498" xr:uid="{9B6305E0-7522-404C-83F4-C5A0DED79412}"/>
    <cellStyle name="20% - Ênfase2 2 4 2 3 3" xfId="6078" xr:uid="{27B36F38-FF1A-4BB5-A0E5-320F02E0C776}"/>
    <cellStyle name="20% - Ênfase2 2 4 2 4" xfId="899" xr:uid="{D66E9AD6-E8AA-4D07-97D1-CF677B7532BE}"/>
    <cellStyle name="20% - Ênfase2 2 4 2 4 2" xfId="3499" xr:uid="{A6B84A92-1932-43A8-897B-223FC477C293}"/>
    <cellStyle name="20% - Ênfase2 2 4 2 4 3" xfId="6079" xr:uid="{312D0607-239D-4D38-9F4B-6279B922C227}"/>
    <cellStyle name="20% - Ênfase2 2 4 2 5" xfId="2944" xr:uid="{299E6DAB-0A3C-4DD5-86DE-F8192B06E2FB}"/>
    <cellStyle name="20% - Ênfase2 2 4 2 6" xfId="5524" xr:uid="{F70FDF15-BA77-4734-8277-4DCD81E88F18}"/>
    <cellStyle name="20% - Ênfase2 2 4 3" xfId="564" xr:uid="{B36A1088-BE56-41E2-A459-E53602808A34}"/>
    <cellStyle name="20% - Ênfase2 2 4 3 2" xfId="900" xr:uid="{4A648A89-CEAE-42A0-AF00-DB859461A002}"/>
    <cellStyle name="20% - Ênfase2 2 4 3 2 2" xfId="3500" xr:uid="{28AF662E-DC34-4C7B-9B6E-B7A3D50EFC75}"/>
    <cellStyle name="20% - Ênfase2 2 4 3 2 3" xfId="6080" xr:uid="{98E0380F-1FC0-49A3-97B5-38A46ED02A10}"/>
    <cellStyle name="20% - Ênfase2 2 4 3 3" xfId="901" xr:uid="{97E9D219-01D6-4D6F-A7E9-A45026F0C24F}"/>
    <cellStyle name="20% - Ênfase2 2 4 3 3 2" xfId="3501" xr:uid="{C64E2856-FC73-404D-9F34-5E49E7ACCE18}"/>
    <cellStyle name="20% - Ênfase2 2 4 3 3 3" xfId="6081" xr:uid="{9545478A-98A0-4E8E-B9C6-3C8E50AFB6D2}"/>
    <cellStyle name="20% - Ênfase2 2 4 3 4" xfId="3165" xr:uid="{2CFDB383-9CC6-49BA-9D02-7315F60F1330}"/>
    <cellStyle name="20% - Ênfase2 2 4 3 5" xfId="5745" xr:uid="{E13E575B-20FC-44B6-9C0D-A8B8C24D3D99}"/>
    <cellStyle name="20% - Ênfase2 2 4 4" xfId="902" xr:uid="{C49A3356-9FB6-4F50-A9A8-E22ED457CF60}"/>
    <cellStyle name="20% - Ênfase2 2 4 4 2" xfId="3502" xr:uid="{861C58DE-BF99-4347-89E3-C46617762C7A}"/>
    <cellStyle name="20% - Ênfase2 2 4 4 3" xfId="6082" xr:uid="{45E81EFB-CE80-493B-9A61-6901AEAA06A5}"/>
    <cellStyle name="20% - Ênfase2 2 4 5" xfId="903" xr:uid="{A7B370E6-E68E-4FC4-96BC-C98C0BEAE78B}"/>
    <cellStyle name="20% - Ênfase2 2 4 5 2" xfId="3503" xr:uid="{2A5F62FF-FFC5-4245-9081-16202BA06D21}"/>
    <cellStyle name="20% - Ênfase2 2 4 5 3" xfId="6083" xr:uid="{D01EF511-4B9F-4635-9189-335E4943BA4C}"/>
    <cellStyle name="20% - Ênfase2 2 4 6" xfId="904" xr:uid="{3117D101-A173-40BB-9D28-AB2EF6E799C7}"/>
    <cellStyle name="20% - Ênfase2 2 4 6 2" xfId="3504" xr:uid="{A27BECC1-F57C-412A-80EA-F576AF46B808}"/>
    <cellStyle name="20% - Ênfase2 2 4 6 3" xfId="6084" xr:uid="{258AC630-28FF-4DB7-8B91-56048DAFC670}"/>
    <cellStyle name="20% - Ênfase2 2 4 7" xfId="2722" xr:uid="{2C707D52-134A-4A57-956F-8461F70014B5}"/>
    <cellStyle name="20% - Ênfase2 2 4 8" xfId="5302" xr:uid="{88885488-E6E7-45BF-A7DD-BDC27206C84A}"/>
    <cellStyle name="20% - Ênfase2 2 5" xfId="215" xr:uid="{37449D43-056B-42AC-BC6D-3891125BAA7F}"/>
    <cellStyle name="20% - Ênfase2 2 5 2" xfId="436" xr:uid="{2B1CA741-0B2F-4303-B6A5-DDA283892555}"/>
    <cellStyle name="20% - Ênfase2 2 5 2 2" xfId="905" xr:uid="{B51811B4-7F9E-477D-B110-7A9BC2A667F7}"/>
    <cellStyle name="20% - Ênfase2 2 5 2 2 2" xfId="3505" xr:uid="{FA70F4A6-CB72-42F1-BA77-59362A1A3607}"/>
    <cellStyle name="20% - Ênfase2 2 5 2 2 3" xfId="6085" xr:uid="{85F1C62B-D67B-49A8-BD9D-21CD57BB8C44}"/>
    <cellStyle name="20% - Ênfase2 2 5 2 3" xfId="906" xr:uid="{25A2A04C-A7F3-4D3E-B8B6-0864A066F2F6}"/>
    <cellStyle name="20% - Ênfase2 2 5 2 3 2" xfId="3506" xr:uid="{1CA6BF95-B636-4F44-AC3B-D272B7F5B59C}"/>
    <cellStyle name="20% - Ênfase2 2 5 2 3 3" xfId="6086" xr:uid="{A9B7FFBE-1886-463E-A0A0-4CFCEDCE100F}"/>
    <cellStyle name="20% - Ênfase2 2 5 2 4" xfId="907" xr:uid="{6B976F59-EE50-4A52-823F-FD4516617375}"/>
    <cellStyle name="20% - Ênfase2 2 5 2 4 2" xfId="3507" xr:uid="{B5174984-8CF6-4C2B-B4D9-11B644982235}"/>
    <cellStyle name="20% - Ênfase2 2 5 2 4 3" xfId="6087" xr:uid="{2B39C542-5773-4132-ACB3-CCD9AEEF756E}"/>
    <cellStyle name="20% - Ênfase2 2 5 2 5" xfId="3037" xr:uid="{CB3E21C6-0957-4211-A00B-CEA20D7456A6}"/>
    <cellStyle name="20% - Ênfase2 2 5 2 6" xfId="5617" xr:uid="{7BD34463-576B-42A3-B9AE-FD94320ECB41}"/>
    <cellStyle name="20% - Ênfase2 2 5 3" xfId="657" xr:uid="{2980B817-98F0-43DF-8C1A-A490544A8681}"/>
    <cellStyle name="20% - Ênfase2 2 5 3 2" xfId="908" xr:uid="{7B6888EF-25B4-4851-ACE8-85729EF7E16A}"/>
    <cellStyle name="20% - Ênfase2 2 5 3 2 2" xfId="3508" xr:uid="{D453B17A-0D75-4585-9C3E-010C1F90BE93}"/>
    <cellStyle name="20% - Ênfase2 2 5 3 2 3" xfId="6088" xr:uid="{55271738-4382-4BF8-9F04-CD5E2AA72E90}"/>
    <cellStyle name="20% - Ênfase2 2 5 3 3" xfId="909" xr:uid="{EEF5A479-748C-4730-A2C3-B18C3E82BBCE}"/>
    <cellStyle name="20% - Ênfase2 2 5 3 3 2" xfId="3509" xr:uid="{914E43B4-E5A0-43AD-A6C9-83CB55F665EF}"/>
    <cellStyle name="20% - Ênfase2 2 5 3 3 3" xfId="6089" xr:uid="{E3BC88C5-F1C0-4FBB-A892-2BA302844AF5}"/>
    <cellStyle name="20% - Ênfase2 2 5 3 4" xfId="3258" xr:uid="{844E346C-9628-4E5E-B51B-84B7C6C03DD0}"/>
    <cellStyle name="20% - Ênfase2 2 5 3 5" xfId="5838" xr:uid="{A495A970-2510-404F-B3BE-60A6E4BC91FD}"/>
    <cellStyle name="20% - Ênfase2 2 5 4" xfId="910" xr:uid="{821A5B48-9D99-4CB5-BA10-D2D0515159F1}"/>
    <cellStyle name="20% - Ênfase2 2 5 4 2" xfId="3510" xr:uid="{20A305B3-C6EE-498F-B0CE-E9CE4F3B0474}"/>
    <cellStyle name="20% - Ênfase2 2 5 4 3" xfId="6090" xr:uid="{4D2CEBD2-D118-45C6-B996-14A6DCAEAB09}"/>
    <cellStyle name="20% - Ênfase2 2 5 5" xfId="911" xr:uid="{FA65DF1E-AC5A-4A1E-9634-FB5A81B84AC4}"/>
    <cellStyle name="20% - Ênfase2 2 5 5 2" xfId="3511" xr:uid="{7F73858C-3821-4B98-A3F0-B7079B740779}"/>
    <cellStyle name="20% - Ênfase2 2 5 5 3" xfId="6091" xr:uid="{19A035AF-0932-484D-A524-F00D00349B57}"/>
    <cellStyle name="20% - Ênfase2 2 5 6" xfId="912" xr:uid="{0CD5C12B-8FE1-49DF-AE4F-3335D4C9E542}"/>
    <cellStyle name="20% - Ênfase2 2 5 6 2" xfId="3512" xr:uid="{D602707F-3860-47F3-B799-658E4A9165C0}"/>
    <cellStyle name="20% - Ênfase2 2 5 6 3" xfId="6092" xr:uid="{C37A5335-9F8C-46A4-B1EF-992B17B6041B}"/>
    <cellStyle name="20% - Ênfase2 2 5 7" xfId="2816" xr:uid="{E57C531D-FABF-4516-B9F5-1A924D690306}"/>
    <cellStyle name="20% - Ênfase2 2 5 8" xfId="5396" xr:uid="{FFC4915F-A044-4FE9-8185-C6124ED19579}"/>
    <cellStyle name="20% - Ênfase2 2 6" xfId="310" xr:uid="{A248A24D-8453-4CB4-9551-32E4AA5AFC22}"/>
    <cellStyle name="20% - Ênfase2 2 6 2" xfId="913" xr:uid="{9785C4D7-6EF8-40CB-BEEB-B6BAF8ED8CE0}"/>
    <cellStyle name="20% - Ênfase2 2 6 2 2" xfId="3513" xr:uid="{6324A580-5419-4D0C-9E64-EF2047D653B0}"/>
    <cellStyle name="20% - Ênfase2 2 6 2 3" xfId="6093" xr:uid="{F2C23A16-35F5-4A59-9C5B-84CBFEFF10EC}"/>
    <cellStyle name="20% - Ênfase2 2 6 3" xfId="914" xr:uid="{295F0899-D483-40F5-804C-3A5E8FED06B7}"/>
    <cellStyle name="20% - Ênfase2 2 6 3 2" xfId="3514" xr:uid="{37BAB70A-ADA0-4556-9D21-2D3CEF04DA16}"/>
    <cellStyle name="20% - Ênfase2 2 6 3 3" xfId="6094" xr:uid="{73502C04-27D3-44FA-8507-3D5E10301047}"/>
    <cellStyle name="20% - Ênfase2 2 6 4" xfId="915" xr:uid="{E750C6AE-3703-425A-A787-0D0A840CA27C}"/>
    <cellStyle name="20% - Ênfase2 2 6 4 2" xfId="3515" xr:uid="{B26B9205-E1B5-4C04-8DA4-4ECA48BE9478}"/>
    <cellStyle name="20% - Ênfase2 2 6 4 3" xfId="6095" xr:uid="{8F982889-4821-44ED-8609-C00696B7D405}"/>
    <cellStyle name="20% - Ênfase2 2 6 5" xfId="2911" xr:uid="{BD48876B-2F4E-4A61-B0C5-67D3DDA14C48}"/>
    <cellStyle name="20% - Ênfase2 2 6 6" xfId="5491" xr:uid="{CFE3D12C-D8FB-434A-9ECD-9ECFD5C32678}"/>
    <cellStyle name="20% - Ênfase2 2 7" xfId="531" xr:uid="{3DCB4A7A-04E1-4BE5-A46E-DD6829A380D6}"/>
    <cellStyle name="20% - Ênfase2 2 7 2" xfId="916" xr:uid="{684C8D1D-BD86-4640-B453-B95C2443A31E}"/>
    <cellStyle name="20% - Ênfase2 2 7 2 2" xfId="3516" xr:uid="{9DF5CB9C-8DCE-44CD-9F88-0C290E7AF129}"/>
    <cellStyle name="20% - Ênfase2 2 7 2 3" xfId="6096" xr:uid="{0382EC63-B7E3-4934-B2D8-C57180A1D523}"/>
    <cellStyle name="20% - Ênfase2 2 7 3" xfId="917" xr:uid="{7BF7411A-1A8E-46A2-866B-FFCA042D61B9}"/>
    <cellStyle name="20% - Ênfase2 2 7 3 2" xfId="3517" xr:uid="{EDD94B9C-242B-4D4C-A050-CF2ADA8D16B7}"/>
    <cellStyle name="20% - Ênfase2 2 7 3 3" xfId="6097" xr:uid="{51527F37-0F75-4A19-838D-5041054B73AC}"/>
    <cellStyle name="20% - Ênfase2 2 7 4" xfId="918" xr:uid="{CACC91A0-1E65-4C94-8E97-465971D5F922}"/>
    <cellStyle name="20% - Ênfase2 2 7 4 2" xfId="3518" xr:uid="{FB30003E-D7B4-4368-9FD3-F31CC97C36B8}"/>
    <cellStyle name="20% - Ênfase2 2 7 4 3" xfId="6098" xr:uid="{01E65204-A0E8-44B2-A48D-4C59D2CC27D0}"/>
    <cellStyle name="20% - Ênfase2 2 7 5" xfId="3132" xr:uid="{8D74C403-31DA-4B5F-82DB-B8ED3AA41118}"/>
    <cellStyle name="20% - Ênfase2 2 7 6" xfId="5712" xr:uid="{8ACE8C59-0602-49FA-9ADD-E843EDA59F83}"/>
    <cellStyle name="20% - Ênfase2 2 8" xfId="919" xr:uid="{CFB1977B-F0C8-4730-AEE2-00D062D275C4}"/>
    <cellStyle name="20% - Ênfase2 2 8 2" xfId="3519" xr:uid="{76B5B78F-D783-4229-AF70-A5BE9D643BB0}"/>
    <cellStyle name="20% - Ênfase2 2 8 3" xfId="6099" xr:uid="{1CC94142-1CC2-45AC-8E1F-FB8E526DAD65}"/>
    <cellStyle name="20% - Ênfase2 2 9" xfId="920" xr:uid="{FB080C8E-939B-4DF4-A185-9D7138EA1941}"/>
    <cellStyle name="20% - Ênfase2 2 9 2" xfId="3520" xr:uid="{C085A787-1C94-47F8-9AF9-ACE6393635EA}"/>
    <cellStyle name="20% - Ênfase2 2 9 3" xfId="6100" xr:uid="{E0BCCBB4-3BE8-4F91-8936-7122D8DDF98C}"/>
    <cellStyle name="20% - Ênfase2 3" xfId="140" xr:uid="{F52C1892-7E8F-4AFC-9359-9A37D49A104E}"/>
    <cellStyle name="20% - Ênfase2 3 2" xfId="236" xr:uid="{0462C668-A609-462C-95E4-DBA745F7996A}"/>
    <cellStyle name="20% - Ênfase2 3 2 2" xfId="457" xr:uid="{13F5929E-F486-4E07-957F-59A4B04A88E0}"/>
    <cellStyle name="20% - Ênfase2 3 2 2 2" xfId="921" xr:uid="{A357A806-886D-4D34-800C-E2C2B4EF79B0}"/>
    <cellStyle name="20% - Ênfase2 3 2 2 2 2" xfId="3521" xr:uid="{A1B0BA42-2FCF-48D8-9E3F-066E56C241D7}"/>
    <cellStyle name="20% - Ênfase2 3 2 2 2 3" xfId="6101" xr:uid="{EF89091B-F941-424D-A848-D585DD3511A7}"/>
    <cellStyle name="20% - Ênfase2 3 2 2 3" xfId="922" xr:uid="{E0B8AEFF-FC1C-4F81-9050-2A89547C2D43}"/>
    <cellStyle name="20% - Ênfase2 3 2 2 3 2" xfId="3522" xr:uid="{F228EF6A-1DEE-4319-8C5F-21BEB3706CFD}"/>
    <cellStyle name="20% - Ênfase2 3 2 2 3 3" xfId="6102" xr:uid="{40DBFF20-B2E6-48A3-BDB0-0A7D0ED3F164}"/>
    <cellStyle name="20% - Ênfase2 3 2 2 4" xfId="923" xr:uid="{E2742A1E-EFCF-4DA9-99B8-ADE0FAEA2D07}"/>
    <cellStyle name="20% - Ênfase2 3 2 2 4 2" xfId="3523" xr:uid="{96AAD13E-3421-4AB5-9DB7-7A0707479E51}"/>
    <cellStyle name="20% - Ênfase2 3 2 2 4 3" xfId="6103" xr:uid="{BB23AC87-17A7-4CA3-9A97-B5B88006393C}"/>
    <cellStyle name="20% - Ênfase2 3 2 2 5" xfId="3058" xr:uid="{55089C23-6D4E-45A0-8318-925243EC9CA6}"/>
    <cellStyle name="20% - Ênfase2 3 2 2 6" xfId="5638" xr:uid="{18E0C956-B74D-4E6A-B8C7-814CEA521D50}"/>
    <cellStyle name="20% - Ênfase2 3 2 3" xfId="678" xr:uid="{DB311B2F-19D4-47A7-BE8E-46E85D7B46BA}"/>
    <cellStyle name="20% - Ênfase2 3 2 3 2" xfId="924" xr:uid="{D1F57B1F-0870-4E9A-A01B-92EA05CA94BB}"/>
    <cellStyle name="20% - Ênfase2 3 2 3 2 2" xfId="3524" xr:uid="{B330518B-D54B-4E53-AEBE-69C11F7CD2B9}"/>
    <cellStyle name="20% - Ênfase2 3 2 3 2 3" xfId="6104" xr:uid="{F756CC83-FE08-45F1-B36A-31503BE050B9}"/>
    <cellStyle name="20% - Ênfase2 3 2 3 3" xfId="925" xr:uid="{AF3677B3-38F6-47F3-ABB0-EE2C340F3438}"/>
    <cellStyle name="20% - Ênfase2 3 2 3 3 2" xfId="3525" xr:uid="{EC152827-57C2-40B7-B0C2-12867DC3D03C}"/>
    <cellStyle name="20% - Ênfase2 3 2 3 3 3" xfId="6105" xr:uid="{717922D2-8AAE-4D1D-9FC9-990E47F3ED43}"/>
    <cellStyle name="20% - Ênfase2 3 2 3 4" xfId="3279" xr:uid="{739C6204-3452-4ED6-A52B-A8E8156F49FF}"/>
    <cellStyle name="20% - Ênfase2 3 2 3 5" xfId="5859" xr:uid="{D2BD3C7A-25CA-43F4-B19C-B06C0783EA2B}"/>
    <cellStyle name="20% - Ênfase2 3 2 4" xfId="926" xr:uid="{A12B2259-FBB5-40D6-8D84-803772146106}"/>
    <cellStyle name="20% - Ênfase2 3 2 4 2" xfId="3526" xr:uid="{68AAB3F5-67BD-4E1A-A216-0F3F34F3BB6C}"/>
    <cellStyle name="20% - Ênfase2 3 2 4 3" xfId="6106" xr:uid="{61FFA4AB-06BE-435A-943A-8ABE006DA29D}"/>
    <cellStyle name="20% - Ênfase2 3 2 5" xfId="927" xr:uid="{64CBF1C4-B7ED-41AE-974B-31A0D79FA344}"/>
    <cellStyle name="20% - Ênfase2 3 2 5 2" xfId="3527" xr:uid="{28509FC2-D879-47C2-8E00-2771BFC72A70}"/>
    <cellStyle name="20% - Ênfase2 3 2 5 3" xfId="6107" xr:uid="{25CBA63F-43A6-4C3F-93A8-3539862A1644}"/>
    <cellStyle name="20% - Ênfase2 3 2 6" xfId="928" xr:uid="{94491C4B-C77B-4099-9F77-FFA3F00C22FB}"/>
    <cellStyle name="20% - Ênfase2 3 2 6 2" xfId="3528" xr:uid="{8D2C5E22-1D49-4E36-8A5B-661BD3860CCA}"/>
    <cellStyle name="20% - Ênfase2 3 2 6 3" xfId="6108" xr:uid="{7725B4E3-9D5E-46D1-859E-FFE723918E5A}"/>
    <cellStyle name="20% - Ênfase2 3 2 7" xfId="2837" xr:uid="{3C74BFDC-EAD1-45CC-9A76-0BD3BBAAB2C7}"/>
    <cellStyle name="20% - Ênfase2 3 2 8" xfId="5417" xr:uid="{36D44F75-D008-425B-97AE-03CB1DE1B79F}"/>
    <cellStyle name="20% - Ênfase2 3 3" xfId="362" xr:uid="{A166BB14-0D84-4623-B8D9-E7A15E8AA2F2}"/>
    <cellStyle name="20% - Ênfase2 3 3 2" xfId="929" xr:uid="{4CC6532D-29D3-40DE-BAA9-D0E22E03377E}"/>
    <cellStyle name="20% - Ênfase2 3 3 2 2" xfId="3529" xr:uid="{E5435F0F-69EC-4A4C-B7C0-7AC82D16C068}"/>
    <cellStyle name="20% - Ênfase2 3 3 2 3" xfId="6109" xr:uid="{B1F8FDA0-0FF9-4654-8570-BC5BE7545303}"/>
    <cellStyle name="20% - Ênfase2 3 3 3" xfId="930" xr:uid="{98302226-4150-43A7-9259-FD69C3D68EAA}"/>
    <cellStyle name="20% - Ênfase2 3 3 3 2" xfId="3530" xr:uid="{6F05128F-FD4C-471B-8863-2968DB9BC83F}"/>
    <cellStyle name="20% - Ênfase2 3 3 3 3" xfId="6110" xr:uid="{11A43760-DE96-44B6-8573-EF1868E40906}"/>
    <cellStyle name="20% - Ênfase2 3 3 4" xfId="931" xr:uid="{8CB7F970-3C9E-4AF5-B6C9-C462F69860C2}"/>
    <cellStyle name="20% - Ênfase2 3 3 4 2" xfId="3531" xr:uid="{0202DCC3-F3A9-47D5-9547-8591D6C02BA6}"/>
    <cellStyle name="20% - Ênfase2 3 3 4 3" xfId="6111" xr:uid="{F9C5BA63-1FAB-43DF-9BCE-09E7B4EB7C42}"/>
    <cellStyle name="20% - Ênfase2 3 3 5" xfId="2963" xr:uid="{CC9AE6EC-27C5-4576-B1AD-EFEF95BEC705}"/>
    <cellStyle name="20% - Ênfase2 3 3 6" xfId="5543" xr:uid="{03519D07-32F7-4BBC-BB44-ED0BC5A6724F}"/>
    <cellStyle name="20% - Ênfase2 3 4" xfId="583" xr:uid="{9A426B45-3865-424F-A0F3-EA07AAF3198C}"/>
    <cellStyle name="20% - Ênfase2 3 4 2" xfId="932" xr:uid="{6D59B4D0-1CE9-465E-869E-0DA8E9D4A44C}"/>
    <cellStyle name="20% - Ênfase2 3 4 2 2" xfId="3532" xr:uid="{E5DCDC2B-D90A-465D-A754-BE1FECB10AEA}"/>
    <cellStyle name="20% - Ênfase2 3 4 2 3" xfId="6112" xr:uid="{CD899E7C-7CD7-43C0-A4B8-550143AA907F}"/>
    <cellStyle name="20% - Ênfase2 3 4 3" xfId="933" xr:uid="{20A26620-C3D3-4289-9F1F-4A4515EA0233}"/>
    <cellStyle name="20% - Ênfase2 3 4 3 2" xfId="3533" xr:uid="{BBA70F2E-473D-4B48-9DEB-CF15D7DC6079}"/>
    <cellStyle name="20% - Ênfase2 3 4 3 3" xfId="6113" xr:uid="{DB477964-4AAE-4D36-9E61-57FAFD84E962}"/>
    <cellStyle name="20% - Ênfase2 3 4 4" xfId="934" xr:uid="{E63123F2-79BD-4983-8385-DB312CA01BAF}"/>
    <cellStyle name="20% - Ênfase2 3 4 4 2" xfId="3534" xr:uid="{EE753041-C975-4DF2-9971-BA39FE620EAB}"/>
    <cellStyle name="20% - Ênfase2 3 4 4 3" xfId="6114" xr:uid="{E13973EB-C7DD-4D5F-AD5C-2634D76F5193}"/>
    <cellStyle name="20% - Ênfase2 3 4 5" xfId="3184" xr:uid="{B97B71AB-E303-411E-9193-A3E4D1EF03B5}"/>
    <cellStyle name="20% - Ênfase2 3 4 6" xfId="5764" xr:uid="{D200C216-48A9-4538-A2E7-EBB013EF051D}"/>
    <cellStyle name="20% - Ênfase2 3 5" xfId="935" xr:uid="{AB62578B-B85D-4FB3-AD10-7B3DD4471BC5}"/>
    <cellStyle name="20% - Ênfase2 3 5 2" xfId="3535" xr:uid="{16634872-AEE6-42AC-852F-335611CDA86C}"/>
    <cellStyle name="20% - Ênfase2 3 5 3" xfId="6115" xr:uid="{E5B7ED5E-B7E8-45E4-AC79-51E0F6D15C98}"/>
    <cellStyle name="20% - Ênfase2 3 6" xfId="936" xr:uid="{E9F3AEFB-60B2-4DF7-891C-B93404594D5E}"/>
    <cellStyle name="20% - Ênfase2 3 6 2" xfId="3536" xr:uid="{82245E36-2F1C-4150-AFA9-01D365B151DA}"/>
    <cellStyle name="20% - Ênfase2 3 6 3" xfId="6116" xr:uid="{5D58E823-835E-4DD5-BFB4-D212FFB8F769}"/>
    <cellStyle name="20% - Ênfase2 3 7" xfId="937" xr:uid="{B9B1E4F6-2201-4A2E-8517-1CCE93F38F19}"/>
    <cellStyle name="20% - Ênfase2 3 7 2" xfId="3537" xr:uid="{32DF7D09-2107-4F0E-B5CF-D5F3F8DBDE31}"/>
    <cellStyle name="20% - Ênfase2 3 7 3" xfId="6117" xr:uid="{A714E65D-30B1-4FDF-B458-DA297E121EEA}"/>
    <cellStyle name="20% - Ênfase2 3 8" xfId="2741" xr:uid="{023DA62D-91D2-4F20-B6B0-5F0E939BD369}"/>
    <cellStyle name="20% - Ênfase2 3 9" xfId="5321" xr:uid="{94FC1350-67E0-4C7A-9E81-8F20C50B732C}"/>
    <cellStyle name="20% - Ênfase2 4" xfId="134" xr:uid="{1814DDDA-0E61-4F32-8550-BA8CF1245E3D}"/>
    <cellStyle name="20% - Ênfase2 4 2" xfId="231" xr:uid="{23214CBA-D95E-4632-9E49-41EB7D695898}"/>
    <cellStyle name="20% - Ênfase2 4 2 2" xfId="452" xr:uid="{D7A0550E-670B-4BE0-BC64-BB52F7006A9F}"/>
    <cellStyle name="20% - Ênfase2 4 2 2 2" xfId="938" xr:uid="{A183705A-8A6D-4088-976B-21B6182CE6AC}"/>
    <cellStyle name="20% - Ênfase2 4 2 2 2 2" xfId="3538" xr:uid="{3C83C36D-84CA-4D8E-B4DE-14A32FDD84E1}"/>
    <cellStyle name="20% - Ênfase2 4 2 2 2 3" xfId="6118" xr:uid="{2800BF0B-A888-4321-BF13-F56D6EDCC129}"/>
    <cellStyle name="20% - Ênfase2 4 2 2 3" xfId="939" xr:uid="{1DF6B9D6-D3C3-4832-A5BC-B1F9D0CBA35D}"/>
    <cellStyle name="20% - Ênfase2 4 2 2 3 2" xfId="3539" xr:uid="{E8A16A7D-AD92-4AE8-B56A-6BA3865826FE}"/>
    <cellStyle name="20% - Ênfase2 4 2 2 3 3" xfId="6119" xr:uid="{695EA851-298D-49D4-87FE-B75F50F231EA}"/>
    <cellStyle name="20% - Ênfase2 4 2 2 4" xfId="940" xr:uid="{7CD75098-C492-4B88-BDCD-6B3D2C5555BC}"/>
    <cellStyle name="20% - Ênfase2 4 2 2 4 2" xfId="3540" xr:uid="{DA48C5C1-C3B8-4817-B563-FD8558222596}"/>
    <cellStyle name="20% - Ênfase2 4 2 2 4 3" xfId="6120" xr:uid="{59CE2726-40A8-4236-98F7-8677BBCE2D1E}"/>
    <cellStyle name="20% - Ênfase2 4 2 2 5" xfId="3053" xr:uid="{C1A3E152-9578-4AAD-803C-A0EC9E1EE72B}"/>
    <cellStyle name="20% - Ênfase2 4 2 2 6" xfId="5633" xr:uid="{E39EEDF5-6F14-4AF9-9B27-6E1043A38B13}"/>
    <cellStyle name="20% - Ênfase2 4 2 3" xfId="673" xr:uid="{8521762F-1E20-4283-BA44-34B2F99E75C9}"/>
    <cellStyle name="20% - Ênfase2 4 2 3 2" xfId="941" xr:uid="{B8454C9D-82B4-4A26-8251-B9A144EBB035}"/>
    <cellStyle name="20% - Ênfase2 4 2 3 2 2" xfId="3541" xr:uid="{5BB7D348-70FD-4547-A238-4A1195D08516}"/>
    <cellStyle name="20% - Ênfase2 4 2 3 2 3" xfId="6121" xr:uid="{DB19021F-B723-4D01-84A8-86442AD70535}"/>
    <cellStyle name="20% - Ênfase2 4 2 3 3" xfId="942" xr:uid="{F5AF8C72-3640-41C4-BD29-7B5DAB54C23F}"/>
    <cellStyle name="20% - Ênfase2 4 2 3 3 2" xfId="3542" xr:uid="{4BAB3FD6-2C6A-4647-9E49-0CB77554F6C8}"/>
    <cellStyle name="20% - Ênfase2 4 2 3 3 3" xfId="6122" xr:uid="{5486A30D-51F8-4025-A8C5-EAB1C1E649CF}"/>
    <cellStyle name="20% - Ênfase2 4 2 3 4" xfId="3274" xr:uid="{0D8CC5A3-12FA-46BF-B4C4-5137D15A56B9}"/>
    <cellStyle name="20% - Ênfase2 4 2 3 5" xfId="5854" xr:uid="{C79DF528-DAFB-41B2-90C4-B7DA7F086761}"/>
    <cellStyle name="20% - Ênfase2 4 2 4" xfId="943" xr:uid="{6F76E3D0-3FF8-4AE8-BF6E-39DB59F52D61}"/>
    <cellStyle name="20% - Ênfase2 4 2 4 2" xfId="3543" xr:uid="{3E009C88-0B9F-4BF1-BA9E-7D8D3B0CD77D}"/>
    <cellStyle name="20% - Ênfase2 4 2 4 3" xfId="6123" xr:uid="{1A837B25-9E03-425C-8781-1AA4BE9369D7}"/>
    <cellStyle name="20% - Ênfase2 4 2 5" xfId="944" xr:uid="{95B792BF-B453-47DB-9336-2DDAE5CA7190}"/>
    <cellStyle name="20% - Ênfase2 4 2 5 2" xfId="3544" xr:uid="{13A4AF52-3402-412C-870A-E0F9056A3E29}"/>
    <cellStyle name="20% - Ênfase2 4 2 5 3" xfId="6124" xr:uid="{2810117D-B598-46DB-9546-32BB71BC59C0}"/>
    <cellStyle name="20% - Ênfase2 4 2 6" xfId="945" xr:uid="{81FA4F06-A28E-40B5-8E1E-A0615EE1147C}"/>
    <cellStyle name="20% - Ênfase2 4 2 6 2" xfId="3545" xr:uid="{1A691DDA-6526-482B-B118-062787FF739B}"/>
    <cellStyle name="20% - Ênfase2 4 2 6 3" xfId="6125" xr:uid="{106F8B38-E5F6-4E5C-9DA6-CEDE8D343544}"/>
    <cellStyle name="20% - Ênfase2 4 2 7" xfId="2832" xr:uid="{AAA44395-7B89-492F-8190-2CDF8D03DADC}"/>
    <cellStyle name="20% - Ênfase2 4 2 8" xfId="5412" xr:uid="{E62E18DC-30D3-4B33-8806-290FE08E109D}"/>
    <cellStyle name="20% - Ênfase2 4 3" xfId="357" xr:uid="{ACE000FC-A2AF-4958-AB88-8317A039E0D5}"/>
    <cellStyle name="20% - Ênfase2 4 3 2" xfId="946" xr:uid="{45DFC6A2-FFD2-4DC9-A7CB-FFAEF300A071}"/>
    <cellStyle name="20% - Ênfase2 4 3 2 2" xfId="3546" xr:uid="{77F704D8-12C3-4B7F-96C6-73497B380AA3}"/>
    <cellStyle name="20% - Ênfase2 4 3 2 3" xfId="6126" xr:uid="{7678FEBF-FCC7-47FD-86D9-E9897DD02E7F}"/>
    <cellStyle name="20% - Ênfase2 4 3 3" xfId="947" xr:uid="{0745A64C-4AC7-4B57-8D49-3F72164D18E6}"/>
    <cellStyle name="20% - Ênfase2 4 3 3 2" xfId="3547" xr:uid="{6EC7F161-5591-44CA-9A7B-49A6020AFA17}"/>
    <cellStyle name="20% - Ênfase2 4 3 3 3" xfId="6127" xr:uid="{E723D2D8-4523-4A24-94F2-1D3426F01C7D}"/>
    <cellStyle name="20% - Ênfase2 4 3 4" xfId="948" xr:uid="{587D0F98-7A0E-429E-9F49-4F499B3F736A}"/>
    <cellStyle name="20% - Ênfase2 4 3 4 2" xfId="3548" xr:uid="{AB69C853-FB9A-433A-A068-29D091B894C9}"/>
    <cellStyle name="20% - Ênfase2 4 3 4 3" xfId="6128" xr:uid="{C9A6EFA3-0AA4-4972-BD0A-3256435AC62B}"/>
    <cellStyle name="20% - Ênfase2 4 3 5" xfId="2958" xr:uid="{04AF1259-EADC-4235-A945-5CD2873E35F1}"/>
    <cellStyle name="20% - Ênfase2 4 3 6" xfId="5538" xr:uid="{CF8C4A3D-F3E7-4457-BCC9-C69CBC8C2026}"/>
    <cellStyle name="20% - Ênfase2 4 4" xfId="578" xr:uid="{5B23B6FC-B9FC-4A9A-BBD1-2672EAE3E158}"/>
    <cellStyle name="20% - Ênfase2 4 4 2" xfId="949" xr:uid="{8702DE39-7CA0-46FC-B943-7CC6B33A7BD7}"/>
    <cellStyle name="20% - Ênfase2 4 4 2 2" xfId="3549" xr:uid="{BD56EF79-E0F1-430D-9F69-D7972C695904}"/>
    <cellStyle name="20% - Ênfase2 4 4 2 3" xfId="6129" xr:uid="{8DF8B02A-14C8-4B08-B029-B98940780629}"/>
    <cellStyle name="20% - Ênfase2 4 4 3" xfId="950" xr:uid="{60539E5D-B601-4FC0-A510-7DB8AE1A55E8}"/>
    <cellStyle name="20% - Ênfase2 4 4 3 2" xfId="3550" xr:uid="{881578C7-C9D0-494C-ACBA-B760FF9FA807}"/>
    <cellStyle name="20% - Ênfase2 4 4 3 3" xfId="6130" xr:uid="{24CFE174-C850-4843-9209-79B150B8C2FE}"/>
    <cellStyle name="20% - Ênfase2 4 4 4" xfId="951" xr:uid="{0C4ECFA7-4D14-4FCA-B1EC-C1B9D188C49F}"/>
    <cellStyle name="20% - Ênfase2 4 4 4 2" xfId="3551" xr:uid="{60B2CCD4-07C3-4709-A687-EE33D89A65A8}"/>
    <cellStyle name="20% - Ênfase2 4 4 4 3" xfId="6131" xr:uid="{EFB12839-5AFE-42AA-9304-0068584E84DA}"/>
    <cellStyle name="20% - Ênfase2 4 4 5" xfId="3179" xr:uid="{ABB77363-E161-4C82-A7EC-6272F2A96AE3}"/>
    <cellStyle name="20% - Ênfase2 4 4 6" xfId="5759" xr:uid="{1010BBAE-EFD0-4CF9-9BE1-652458C7B4B1}"/>
    <cellStyle name="20% - Ênfase2 4 5" xfId="952" xr:uid="{6C3191C8-AAAD-4CD0-BB50-76C2EB96A11D}"/>
    <cellStyle name="20% - Ênfase2 4 5 2" xfId="3552" xr:uid="{B9A8400A-6227-4314-B35F-EFB0FA05C4C5}"/>
    <cellStyle name="20% - Ênfase2 4 5 3" xfId="6132" xr:uid="{9554AF3C-9534-4388-931E-F02431B7200E}"/>
    <cellStyle name="20% - Ênfase2 4 6" xfId="953" xr:uid="{163DA030-415C-4EF7-96FF-81B4B01E1879}"/>
    <cellStyle name="20% - Ênfase2 4 6 2" xfId="3553" xr:uid="{F817D861-C115-4652-ACC6-485C626D160D}"/>
    <cellStyle name="20% - Ênfase2 4 6 3" xfId="6133" xr:uid="{E023FC96-4B0C-4AC7-970D-F621E96FBC30}"/>
    <cellStyle name="20% - Ênfase2 4 7" xfId="954" xr:uid="{E48DE587-4EFB-46FE-832C-5048CF6AE0C6}"/>
    <cellStyle name="20% - Ênfase2 4 7 2" xfId="3554" xr:uid="{C85E4DF6-AC21-4E6F-8958-045B4CC4A4D5}"/>
    <cellStyle name="20% - Ênfase2 4 7 3" xfId="6134" xr:uid="{6EF1003A-F01A-4945-BB33-F34C36F2FA68}"/>
    <cellStyle name="20% - Ênfase2 4 8" xfId="2736" xr:uid="{2B7B6438-7E7C-4028-8B3A-01049F670AF6}"/>
    <cellStyle name="20% - Ênfase2 4 9" xfId="5316" xr:uid="{137A2EA0-8705-4A5F-8B53-6BCBCB54E1AA}"/>
    <cellStyle name="20% - Ênfase2 5" xfId="101" xr:uid="{9AB59A52-CD41-45E8-9FFD-BB6A1728A7B6}"/>
    <cellStyle name="20% - Ênfase2 5 2" xfId="327" xr:uid="{0DFCDC9F-ED98-433C-B557-1CF3036BA4F9}"/>
    <cellStyle name="20% - Ênfase2 5 2 2" xfId="955" xr:uid="{8B486A64-030B-4C75-B4E0-D854D54230C3}"/>
    <cellStyle name="20% - Ênfase2 5 2 2 2" xfId="3555" xr:uid="{7795602E-E910-448C-A7E5-6B915CB1B5F4}"/>
    <cellStyle name="20% - Ênfase2 5 2 2 3" xfId="6135" xr:uid="{88ACBC7A-01E4-4225-9848-7DF3A49B27EC}"/>
    <cellStyle name="20% - Ênfase2 5 2 3" xfId="956" xr:uid="{0E8D5E42-B6FA-4BA6-A1AA-2F0C95037B7A}"/>
    <cellStyle name="20% - Ênfase2 5 2 3 2" xfId="3556" xr:uid="{21429DFC-565A-4520-9520-077D662A70E5}"/>
    <cellStyle name="20% - Ênfase2 5 2 3 3" xfId="6136" xr:uid="{2C757F8E-A3C6-47AE-9AA5-FCA13A2677FB}"/>
    <cellStyle name="20% - Ênfase2 5 2 4" xfId="957" xr:uid="{6E71CBEC-7D19-4B32-AC9E-380F14260545}"/>
    <cellStyle name="20% - Ênfase2 5 2 4 2" xfId="3557" xr:uid="{96385218-DAA3-4F06-A7B3-65214094F276}"/>
    <cellStyle name="20% - Ênfase2 5 2 4 3" xfId="6137" xr:uid="{31CB22AB-18CA-4057-A5AB-48F77141F48E}"/>
    <cellStyle name="20% - Ênfase2 5 2 5" xfId="2928" xr:uid="{98FBCC7D-4964-443A-88F5-77C8229FA788}"/>
    <cellStyle name="20% - Ênfase2 5 2 6" xfId="5508" xr:uid="{45D936D8-7EE5-49FE-9635-E310ED67FD83}"/>
    <cellStyle name="20% - Ênfase2 5 3" xfId="548" xr:uid="{B842FDD3-5EE0-4A0D-A836-60F9DCB9B6F3}"/>
    <cellStyle name="20% - Ênfase2 5 3 2" xfId="958" xr:uid="{B91CCC8A-6890-4B7E-967B-D1753ACC3668}"/>
    <cellStyle name="20% - Ênfase2 5 3 2 2" xfId="3558" xr:uid="{2D471243-D4CD-4237-B2E7-FE0AEC58B816}"/>
    <cellStyle name="20% - Ênfase2 5 3 2 3" xfId="6138" xr:uid="{9B93F697-4FD5-47BE-A479-9FFAF3892B9D}"/>
    <cellStyle name="20% - Ênfase2 5 3 3" xfId="959" xr:uid="{A2F31753-3F42-4624-A66C-1F7DF2144756}"/>
    <cellStyle name="20% - Ênfase2 5 3 3 2" xfId="3559" xr:uid="{32605F09-3583-472E-A7AE-4B7AFC976F03}"/>
    <cellStyle name="20% - Ênfase2 5 3 3 3" xfId="6139" xr:uid="{A02D30B7-AFDA-462F-8C49-3C610010D1BC}"/>
    <cellStyle name="20% - Ênfase2 5 3 4" xfId="3149" xr:uid="{F49CDA5B-7F03-41A2-A086-9E26BC9FA033}"/>
    <cellStyle name="20% - Ênfase2 5 3 5" xfId="5729" xr:uid="{5F290089-A2AB-4A02-A015-CCAB93BCF331}"/>
    <cellStyle name="20% - Ênfase2 5 4" xfId="960" xr:uid="{CF9BDA05-2CB9-4B55-95BA-E5A234C86A5E}"/>
    <cellStyle name="20% - Ênfase2 5 4 2" xfId="3560" xr:uid="{C8A8021F-3B82-428B-B9D1-0E6AF31CC926}"/>
    <cellStyle name="20% - Ênfase2 5 4 3" xfId="6140" xr:uid="{4C77204D-E4E1-451F-92E0-8FBF6DD4FD54}"/>
    <cellStyle name="20% - Ênfase2 5 5" xfId="961" xr:uid="{12048CF8-CBAD-4A65-84B6-BC59F49B9EF3}"/>
    <cellStyle name="20% - Ênfase2 5 5 2" xfId="3561" xr:uid="{4D6F1730-069A-4FC7-980E-49B8DEA9D12B}"/>
    <cellStyle name="20% - Ênfase2 5 5 3" xfId="6141" xr:uid="{01FB4700-F8D8-4622-B302-2EFED1F4D1EC}"/>
    <cellStyle name="20% - Ênfase2 5 6" xfId="962" xr:uid="{2ADF16C2-B088-4F75-A818-014D91E3DBA0}"/>
    <cellStyle name="20% - Ênfase2 5 6 2" xfId="3562" xr:uid="{C4E30FD2-F099-4208-9C65-70A49225F4FD}"/>
    <cellStyle name="20% - Ênfase2 5 6 3" xfId="6142" xr:uid="{6BAAD2E0-0E10-49F4-97ED-B7B23400E6F0}"/>
    <cellStyle name="20% - Ênfase2 5 7" xfId="2706" xr:uid="{B73079EA-495A-4D26-BDBB-0BE1B32ECB6E}"/>
    <cellStyle name="20% - Ênfase2 5 8" xfId="5286" xr:uid="{6BCC5CFC-F4F1-4294-AC74-81669C186C64}"/>
    <cellStyle name="20% - Ênfase2 6" xfId="198" xr:uid="{574DA15A-2D60-4A70-8D69-3F6A8EF34BC0}"/>
    <cellStyle name="20% - Ênfase2 6 2" xfId="420" xr:uid="{889BB72C-4E45-437E-B9D9-E33756C84473}"/>
    <cellStyle name="20% - Ênfase2 6 2 2" xfId="963" xr:uid="{C37EFB7F-4DF8-4660-BF5D-44AFF48BC8A1}"/>
    <cellStyle name="20% - Ênfase2 6 2 2 2" xfId="3563" xr:uid="{EED9A5CC-288F-4CCF-B109-2E8023777805}"/>
    <cellStyle name="20% - Ênfase2 6 2 2 3" xfId="6143" xr:uid="{B688F2DE-505D-464F-BF1F-AC7D1F3B60E9}"/>
    <cellStyle name="20% - Ênfase2 6 2 3" xfId="964" xr:uid="{1BE66A8E-0FF1-48B0-9377-EC5C8E2C7E39}"/>
    <cellStyle name="20% - Ênfase2 6 2 3 2" xfId="3564" xr:uid="{D7DEB928-4027-4976-BA11-2D2F235367C9}"/>
    <cellStyle name="20% - Ênfase2 6 2 3 3" xfId="6144" xr:uid="{16B5D455-2FDD-4FA1-8053-E378A13B3BDD}"/>
    <cellStyle name="20% - Ênfase2 6 2 4" xfId="965" xr:uid="{76006613-0932-4953-9608-ED3007215FAC}"/>
    <cellStyle name="20% - Ênfase2 6 2 4 2" xfId="3565" xr:uid="{5D6CE300-7A07-44B3-BBF0-ABB2B49A7FF0}"/>
    <cellStyle name="20% - Ênfase2 6 2 4 3" xfId="6145" xr:uid="{DEB5E5D7-6385-42A0-98BB-A05539E16431}"/>
    <cellStyle name="20% - Ênfase2 6 2 5" xfId="3021" xr:uid="{0EA51B07-4C01-4D4C-9746-A33B142F441D}"/>
    <cellStyle name="20% - Ênfase2 6 2 6" xfId="5601" xr:uid="{D0FCAE5B-6D9B-43EC-B979-CA5B6A5E12EC}"/>
    <cellStyle name="20% - Ênfase2 6 3" xfId="641" xr:uid="{9C972CE9-1D28-4DA3-926F-DEDA1544C2F4}"/>
    <cellStyle name="20% - Ênfase2 6 3 2" xfId="966" xr:uid="{7925887C-FA4B-46C7-A245-D109C1A13A7F}"/>
    <cellStyle name="20% - Ênfase2 6 3 2 2" xfId="3566" xr:uid="{9CF868B4-2544-4063-9946-7E432EE9C0D0}"/>
    <cellStyle name="20% - Ênfase2 6 3 2 3" xfId="6146" xr:uid="{6EB7287B-2FDF-4C23-827E-552023E5FAB3}"/>
    <cellStyle name="20% - Ênfase2 6 3 3" xfId="967" xr:uid="{85B9E802-4F70-460C-8BC5-BA2E8CBF9182}"/>
    <cellStyle name="20% - Ênfase2 6 3 3 2" xfId="3567" xr:uid="{4B397DB0-F462-4C9B-A199-91D1CD6A61C9}"/>
    <cellStyle name="20% - Ênfase2 6 3 3 3" xfId="6147" xr:uid="{8A69707D-9E09-447F-A51D-A08EE669C200}"/>
    <cellStyle name="20% - Ênfase2 6 3 4" xfId="3242" xr:uid="{7D038D54-E82F-4D31-BF90-186A9F7C7B38}"/>
    <cellStyle name="20% - Ênfase2 6 3 5" xfId="5822" xr:uid="{DD57CAC4-AD0C-4F7E-8CAF-1F99B5042602}"/>
    <cellStyle name="20% - Ênfase2 6 4" xfId="968" xr:uid="{C7E965C3-0FBA-4EC9-A800-C07F8B929DD2}"/>
    <cellStyle name="20% - Ênfase2 6 4 2" xfId="3568" xr:uid="{9573B25A-309B-40BB-AA91-5D309F700371}"/>
    <cellStyle name="20% - Ênfase2 6 4 3" xfId="6148" xr:uid="{DD4A2210-AD49-4EF6-9E22-C21679D964CA}"/>
    <cellStyle name="20% - Ênfase2 6 5" xfId="969" xr:uid="{E6AEA24D-ACEF-4EF6-9EDC-1F2512F11AD2}"/>
    <cellStyle name="20% - Ênfase2 6 5 2" xfId="3569" xr:uid="{9277F4B7-26B5-41C7-8041-839EAAF986F5}"/>
    <cellStyle name="20% - Ênfase2 6 5 3" xfId="6149" xr:uid="{A58E05EF-D16E-4AB4-A9DC-33EE2762D529}"/>
    <cellStyle name="20% - Ênfase2 6 6" xfId="970" xr:uid="{B20C072A-6ABD-4F37-8FCB-12F6F9203CA5}"/>
    <cellStyle name="20% - Ênfase2 6 6 2" xfId="3570" xr:uid="{970E5969-4D54-45FD-AAE2-81A33170F4D6}"/>
    <cellStyle name="20% - Ênfase2 6 6 3" xfId="6150" xr:uid="{0B5714A9-7DBA-4B19-8186-53340C7D2ECB}"/>
    <cellStyle name="20% - Ênfase2 6 7" xfId="2799" xr:uid="{6BF65C16-D912-48D0-A5A6-D2758DCE8EEF}"/>
    <cellStyle name="20% - Ênfase2 6 8" xfId="5379" xr:uid="{85238C58-BCE5-452D-8BB5-D99CC78B349E}"/>
    <cellStyle name="20% - Ênfase2 7" xfId="294" xr:uid="{E8DF37DF-AF0B-4013-9344-7A5E40B8EAD3}"/>
    <cellStyle name="20% - Ênfase2 7 2" xfId="971" xr:uid="{E023E242-D2AF-4FA8-A5C2-C90B587AE682}"/>
    <cellStyle name="20% - Ênfase2 7 2 2" xfId="3571" xr:uid="{CBED8927-8C09-40FB-A72B-7F638AFB85AF}"/>
    <cellStyle name="20% - Ênfase2 7 2 3" xfId="6151" xr:uid="{DA89D87F-2A84-4E81-AF16-381192573742}"/>
    <cellStyle name="20% - Ênfase2 7 3" xfId="972" xr:uid="{EBCA4CF6-E2EE-4378-A849-D715950F3130}"/>
    <cellStyle name="20% - Ênfase2 7 3 2" xfId="3572" xr:uid="{326BB278-1D62-4883-955D-D20448B5B5B6}"/>
    <cellStyle name="20% - Ênfase2 7 3 3" xfId="6152" xr:uid="{D4349550-B114-4CDF-89CD-8429EE812BDD}"/>
    <cellStyle name="20% - Ênfase2 7 4" xfId="973" xr:uid="{A167EEED-9FD7-4363-8E2E-62B55AAB412A}"/>
    <cellStyle name="20% - Ênfase2 7 4 2" xfId="3573" xr:uid="{FF273539-E24B-4ED5-87D6-F4A73E1E74FC}"/>
    <cellStyle name="20% - Ênfase2 7 4 3" xfId="6153" xr:uid="{5CAA788D-ADC6-4FA5-8D5B-BCC4F7657EE6}"/>
    <cellStyle name="20% - Ênfase2 7 5" xfId="2895" xr:uid="{08A68C05-7F64-479C-A1DA-24187735ECB2}"/>
    <cellStyle name="20% - Ênfase2 7 6" xfId="5475" xr:uid="{F8364923-9FDE-459F-93D6-5A5B9E38CBD7}"/>
    <cellStyle name="20% - Ênfase2 8" xfId="515" xr:uid="{FA67CFAF-9736-4A7C-B21E-DA0E75717DE0}"/>
    <cellStyle name="20% - Ênfase2 8 2" xfId="974" xr:uid="{5004B8EA-9973-4075-AC39-05258EFFC24B}"/>
    <cellStyle name="20% - Ênfase2 8 2 2" xfId="3574" xr:uid="{0F1F741F-F578-4095-9D7C-3785CE77E66A}"/>
    <cellStyle name="20% - Ênfase2 8 2 3" xfId="6154" xr:uid="{C5EA8115-B52F-4221-ACC5-82E6F9B8D356}"/>
    <cellStyle name="20% - Ênfase2 8 3" xfId="975" xr:uid="{3C3A313C-D296-4694-9A2C-372770D98A0B}"/>
    <cellStyle name="20% - Ênfase2 8 3 2" xfId="3575" xr:uid="{F574A4AC-8829-4105-A398-F1B081F44582}"/>
    <cellStyle name="20% - Ênfase2 8 3 3" xfId="6155" xr:uid="{26FE591C-8A00-4FB0-AA75-4BE240AFD20D}"/>
    <cellStyle name="20% - Ênfase2 8 4" xfId="976" xr:uid="{FFFE7CCD-4A71-4086-BF40-507312151B23}"/>
    <cellStyle name="20% - Ênfase2 8 4 2" xfId="3576" xr:uid="{69A506C5-CB1B-4F18-8C4C-7979E9B42319}"/>
    <cellStyle name="20% - Ênfase2 8 4 3" xfId="6156" xr:uid="{672AAE9A-FE9D-4ECA-894F-B4FC6825CB4E}"/>
    <cellStyle name="20% - Ênfase2 8 5" xfId="3116" xr:uid="{90E37D4B-6216-49E6-9327-3A2F0B176756}"/>
    <cellStyle name="20% - Ênfase2 8 6" xfId="5696" xr:uid="{AF00E19B-EEA8-45F1-9B18-64798C0337B8}"/>
    <cellStyle name="20% - Ênfase2 9" xfId="977" xr:uid="{D09F3509-02F4-49ED-BAC9-0092B4E6537C}"/>
    <cellStyle name="20% - Ênfase2 9 2" xfId="3577" xr:uid="{FB34460C-BE94-4F3C-8D63-97651D433372}"/>
    <cellStyle name="20% - Ênfase2 9 3" xfId="6157" xr:uid="{AEA0E2AB-FB7D-46F1-9536-7A177B76476A}"/>
    <cellStyle name="20% - Ênfase3" xfId="41" builtinId="38" customBuiltin="1"/>
    <cellStyle name="20% - Ênfase3 10" xfId="978" xr:uid="{B0ED04A8-E974-4167-8EB6-260722CBD809}"/>
    <cellStyle name="20% - Ênfase3 10 2" xfId="3578" xr:uid="{F34B8289-1096-45A3-9A95-DFE83F12B650}"/>
    <cellStyle name="20% - Ênfase3 10 3" xfId="6158" xr:uid="{FB7A77D1-6CCB-4012-A6CA-51496FE349A8}"/>
    <cellStyle name="20% - Ênfase3 11" xfId="979" xr:uid="{235F8582-1E70-4DA8-BFED-A864D7FCC04D}"/>
    <cellStyle name="20% - Ênfase3 11 2" xfId="3579" xr:uid="{6E54B0B3-92CF-4711-B838-6F2B06FB4CC5}"/>
    <cellStyle name="20% - Ênfase3 11 3" xfId="6159" xr:uid="{6C04D3C5-418F-45E6-BAD4-57135346D01A}"/>
    <cellStyle name="20% - Ênfase3 12" xfId="2644" xr:uid="{AA39A506-7D29-4ABA-95F6-AE05E4FF9317}"/>
    <cellStyle name="20% - Ênfase3 12 2" xfId="5227" xr:uid="{DCCF6F44-78AE-4D51-98B5-E03CC08F6A3E}"/>
    <cellStyle name="20% - Ênfase3 12 3" xfId="7807" xr:uid="{6D571FCA-9FB1-4866-AD95-8BBB6FCCA9DD}"/>
    <cellStyle name="20% - Ênfase3 13" xfId="2674" xr:uid="{FFA53791-3205-4CFC-94EC-FDA204D75F07}"/>
    <cellStyle name="20% - Ênfase3 14" xfId="5254" xr:uid="{7D98F97B-ABA1-4889-8E75-DA705AA54365}"/>
    <cellStyle name="20% - Ênfase3 2" xfId="86" xr:uid="{FD30A325-8D43-4D7B-A2AF-148A9C6984CA}"/>
    <cellStyle name="20% - Ênfase3 2 10" xfId="980" xr:uid="{32D70FED-31C7-4724-84C8-DC2E85A9AA0F}"/>
    <cellStyle name="20% - Ênfase3 2 10 2" xfId="3580" xr:uid="{DEA13FF3-9921-4CB3-9434-661A1C2733DC}"/>
    <cellStyle name="20% - Ênfase3 2 10 3" xfId="6160" xr:uid="{CD9B82E1-A3EB-4F87-81EB-10BA7FB34990}"/>
    <cellStyle name="20% - Ênfase3 2 11" xfId="2692" xr:uid="{370BE32F-601D-48B1-AB8B-8EBC3E0E7808}"/>
    <cellStyle name="20% - Ênfase3 2 12" xfId="5272" xr:uid="{0EDE6585-0AAB-43B1-A6B3-7DF3A6BD3880}"/>
    <cellStyle name="20% - Ênfase3 2 2" xfId="161" xr:uid="{BE7428EA-D188-41DD-A1BB-08F576BDAB64}"/>
    <cellStyle name="20% - Ênfase3 2 2 2" xfId="257" xr:uid="{14DFD137-9B6D-4453-B4B9-D7566F8FD729}"/>
    <cellStyle name="20% - Ênfase3 2 2 2 2" xfId="478" xr:uid="{7790FD76-E46B-451B-B184-5297935656C4}"/>
    <cellStyle name="20% - Ênfase3 2 2 2 2 2" xfId="981" xr:uid="{C441CA8E-42E6-4C6D-9D8C-F776D3668CB5}"/>
    <cellStyle name="20% - Ênfase3 2 2 2 2 2 2" xfId="3581" xr:uid="{1ED89F8B-6469-4042-A7B8-FE5A89031840}"/>
    <cellStyle name="20% - Ênfase3 2 2 2 2 2 3" xfId="6161" xr:uid="{BD5A766E-D42D-4909-BC9A-9150F5BB344C}"/>
    <cellStyle name="20% - Ênfase3 2 2 2 2 3" xfId="982" xr:uid="{C7C1B670-CAA2-4C03-990C-3B8259078AFF}"/>
    <cellStyle name="20% - Ênfase3 2 2 2 2 3 2" xfId="3582" xr:uid="{D88DC238-A22F-4735-93DF-080DF1544130}"/>
    <cellStyle name="20% - Ênfase3 2 2 2 2 3 3" xfId="6162" xr:uid="{2695CD9C-0680-4F1F-920E-5B6756C9BA2E}"/>
    <cellStyle name="20% - Ênfase3 2 2 2 2 4" xfId="983" xr:uid="{B299876F-B879-4633-B7FB-35551429E87B}"/>
    <cellStyle name="20% - Ênfase3 2 2 2 2 4 2" xfId="3583" xr:uid="{76648163-CEF9-4308-B572-669C1806761B}"/>
    <cellStyle name="20% - Ênfase3 2 2 2 2 4 3" xfId="6163" xr:uid="{071CE504-1C7A-43BB-9684-22AB6F7F8A50}"/>
    <cellStyle name="20% - Ênfase3 2 2 2 2 5" xfId="3079" xr:uid="{38E1E3C5-846E-4EBD-ACFB-277D77EA0C96}"/>
    <cellStyle name="20% - Ênfase3 2 2 2 2 6" xfId="5659" xr:uid="{3CA6884A-25A7-480D-8D91-26CCEA9F2B7F}"/>
    <cellStyle name="20% - Ênfase3 2 2 2 3" xfId="699" xr:uid="{5D514D2C-F8AC-4A2E-BADC-9FAE9CF6B4D4}"/>
    <cellStyle name="20% - Ênfase3 2 2 2 3 2" xfId="984" xr:uid="{6940CEC8-DB8C-4AAE-9770-B17CA88BE325}"/>
    <cellStyle name="20% - Ênfase3 2 2 2 3 2 2" xfId="3584" xr:uid="{2097EACC-FF83-4C35-8208-64142272753A}"/>
    <cellStyle name="20% - Ênfase3 2 2 2 3 2 3" xfId="6164" xr:uid="{7A4CD489-268C-4CCC-AECD-2BE2F18AF2C0}"/>
    <cellStyle name="20% - Ênfase3 2 2 2 3 3" xfId="985" xr:uid="{33B8EC14-C568-440C-B3FC-AC23D87F6173}"/>
    <cellStyle name="20% - Ênfase3 2 2 2 3 3 2" xfId="3585" xr:uid="{9B2815D8-4954-4A3C-B138-81BE82F60F79}"/>
    <cellStyle name="20% - Ênfase3 2 2 2 3 3 3" xfId="6165" xr:uid="{F029DCE5-A4F2-47A6-B451-714A67363692}"/>
    <cellStyle name="20% - Ênfase3 2 2 2 3 4" xfId="3300" xr:uid="{14A00353-4D1E-4A11-8ECA-BC86F33E711A}"/>
    <cellStyle name="20% - Ênfase3 2 2 2 3 5" xfId="5880" xr:uid="{6D85EC08-D9D5-4A6B-B80D-B405AD9180E1}"/>
    <cellStyle name="20% - Ênfase3 2 2 2 4" xfId="986" xr:uid="{EA40D164-D6FA-4A28-B772-73435214FA17}"/>
    <cellStyle name="20% - Ênfase3 2 2 2 4 2" xfId="3586" xr:uid="{92B08A63-1B64-4279-B6EC-D0DD5F0826D8}"/>
    <cellStyle name="20% - Ênfase3 2 2 2 4 3" xfId="6166" xr:uid="{79693EC1-C665-45E5-8D96-D24B14F5C37B}"/>
    <cellStyle name="20% - Ênfase3 2 2 2 5" xfId="987" xr:uid="{22FB7516-C0A5-45F5-8060-3BE06747B87E}"/>
    <cellStyle name="20% - Ênfase3 2 2 2 5 2" xfId="3587" xr:uid="{CCBC635B-3C44-407A-83CF-2CC1D13FA8B9}"/>
    <cellStyle name="20% - Ênfase3 2 2 2 5 3" xfId="6167" xr:uid="{B3F36D56-DF6B-442D-8012-CFDB73A95AB2}"/>
    <cellStyle name="20% - Ênfase3 2 2 2 6" xfId="988" xr:uid="{4D39F8F4-1B38-4117-AD88-87B30545100E}"/>
    <cellStyle name="20% - Ênfase3 2 2 2 6 2" xfId="3588" xr:uid="{2EF073FB-6435-4B92-81ED-B4750F263B47}"/>
    <cellStyle name="20% - Ênfase3 2 2 2 6 3" xfId="6168" xr:uid="{1E0678E0-2FC5-4FDC-A5D6-9D1C99407DB0}"/>
    <cellStyle name="20% - Ênfase3 2 2 2 7" xfId="2858" xr:uid="{3F9C06A6-F3DC-4E14-99CE-FE8540D8D2CF}"/>
    <cellStyle name="20% - Ênfase3 2 2 2 8" xfId="5438" xr:uid="{374E3F91-0CAC-4D34-BDFE-5460C546D06A}"/>
    <cellStyle name="20% - Ênfase3 2 2 3" xfId="383" xr:uid="{6939E00E-8EAD-4509-A938-98E027D50016}"/>
    <cellStyle name="20% - Ênfase3 2 2 3 2" xfId="989" xr:uid="{58940AE7-14F9-4AA8-A4DF-58BBB260D878}"/>
    <cellStyle name="20% - Ênfase3 2 2 3 2 2" xfId="3589" xr:uid="{AF5D6C2C-6A49-4636-B10F-862C763B79A9}"/>
    <cellStyle name="20% - Ênfase3 2 2 3 2 3" xfId="6169" xr:uid="{FEC23096-A1DA-4127-B23B-3F96D0DDEF7C}"/>
    <cellStyle name="20% - Ênfase3 2 2 3 3" xfId="990" xr:uid="{3A24D6B8-1838-4D49-AFFC-746930DFD54C}"/>
    <cellStyle name="20% - Ênfase3 2 2 3 3 2" xfId="3590" xr:uid="{0032309A-5304-4AA2-BC1D-A7D8EC870D3F}"/>
    <cellStyle name="20% - Ênfase3 2 2 3 3 3" xfId="6170" xr:uid="{1565F012-09F3-4ECB-BA2D-B3CC48EC948E}"/>
    <cellStyle name="20% - Ênfase3 2 2 3 4" xfId="991" xr:uid="{5BC2412F-A274-4425-AF8A-BEF8CFB77E8C}"/>
    <cellStyle name="20% - Ênfase3 2 2 3 4 2" xfId="3591" xr:uid="{A41B6DEB-CC60-430F-8381-1107C6B3E704}"/>
    <cellStyle name="20% - Ênfase3 2 2 3 4 3" xfId="6171" xr:uid="{6AC76E01-D826-4A9E-AAAC-24A89D5EC54F}"/>
    <cellStyle name="20% - Ênfase3 2 2 3 5" xfId="2984" xr:uid="{EB337FED-065D-4319-8626-55D86018A163}"/>
    <cellStyle name="20% - Ênfase3 2 2 3 6" xfId="5564" xr:uid="{3A1FCAF2-75F2-4081-937A-BAF16C8E4B13}"/>
    <cellStyle name="20% - Ênfase3 2 2 4" xfId="604" xr:uid="{B1B3EAA0-8316-46DB-9F61-F5DECF99B575}"/>
    <cellStyle name="20% - Ênfase3 2 2 4 2" xfId="992" xr:uid="{0EE88824-63F5-4F33-9A36-FA1FE30F2F08}"/>
    <cellStyle name="20% - Ênfase3 2 2 4 2 2" xfId="3592" xr:uid="{82DC7132-6A37-4FF2-8643-3821E5AD9F83}"/>
    <cellStyle name="20% - Ênfase3 2 2 4 2 3" xfId="6172" xr:uid="{EEB48A5C-D943-484F-9FCF-EEB33EF9BAC0}"/>
    <cellStyle name="20% - Ênfase3 2 2 4 3" xfId="993" xr:uid="{260DD075-2301-4179-8623-81B909F94697}"/>
    <cellStyle name="20% - Ênfase3 2 2 4 3 2" xfId="3593" xr:uid="{44C1CB7F-84BA-4D72-A860-7D354EC473A5}"/>
    <cellStyle name="20% - Ênfase3 2 2 4 3 3" xfId="6173" xr:uid="{5E8BC8AC-7689-45C0-8E1E-971FAC6CE6FF}"/>
    <cellStyle name="20% - Ênfase3 2 2 4 4" xfId="994" xr:uid="{3C39F267-A5D3-4C71-A6A7-FF3B1D2EF915}"/>
    <cellStyle name="20% - Ênfase3 2 2 4 4 2" xfId="3594" xr:uid="{6A91BDC2-0C75-499A-9A2B-9B8233059E7F}"/>
    <cellStyle name="20% - Ênfase3 2 2 4 4 3" xfId="6174" xr:uid="{A4D432C8-5E69-468B-B5AE-405677768D2E}"/>
    <cellStyle name="20% - Ênfase3 2 2 4 5" xfId="3205" xr:uid="{A85F9A56-F433-4345-8C27-4B742B78DC61}"/>
    <cellStyle name="20% - Ênfase3 2 2 4 6" xfId="5785" xr:uid="{8E1ECBA8-2D02-40E3-BEBC-2BC60E9BB7E1}"/>
    <cellStyle name="20% - Ênfase3 2 2 5" xfId="995" xr:uid="{E59223F1-CF58-4179-8D7A-BF50DE6B10CD}"/>
    <cellStyle name="20% - Ênfase3 2 2 5 2" xfId="3595" xr:uid="{FAF04BAC-21B8-410D-B8F2-E772A54F292A}"/>
    <cellStyle name="20% - Ênfase3 2 2 5 3" xfId="6175" xr:uid="{61DC443F-6572-4DAC-83AD-7048B1CFCF18}"/>
    <cellStyle name="20% - Ênfase3 2 2 6" xfId="996" xr:uid="{790442BE-6E0D-49C8-831B-A4EFADF82B7F}"/>
    <cellStyle name="20% - Ênfase3 2 2 6 2" xfId="3596" xr:uid="{97BF402B-EFDC-4EBC-9931-08B7C49C4BC0}"/>
    <cellStyle name="20% - Ênfase3 2 2 6 3" xfId="6176" xr:uid="{5D965DA4-DB3B-4D88-A3A5-A4A4C43F5F0E}"/>
    <cellStyle name="20% - Ênfase3 2 2 7" xfId="997" xr:uid="{FEDCF06F-EE93-4958-BDC3-B81B85B9921F}"/>
    <cellStyle name="20% - Ênfase3 2 2 7 2" xfId="3597" xr:uid="{595125A3-6246-4ACE-80CC-4E698EE76C66}"/>
    <cellStyle name="20% - Ênfase3 2 2 7 3" xfId="6177" xr:uid="{E3976CBA-5FAE-4429-8096-F3F76FBC7C36}"/>
    <cellStyle name="20% - Ênfase3 2 2 8" xfId="2762" xr:uid="{21FD3DB7-5AC2-4205-B95C-02103D215CDB}"/>
    <cellStyle name="20% - Ênfase3 2 2 9" xfId="5342" xr:uid="{94838F6C-E070-489E-998D-1DF14323ABE2}"/>
    <cellStyle name="20% - Ênfase3 2 3" xfId="185" xr:uid="{86E52D99-0C6D-4D65-9D29-349D42B5E9C2}"/>
    <cellStyle name="20% - Ênfase3 2 3 2" xfId="281" xr:uid="{4A2604B9-9876-415F-8772-16DDF002424A}"/>
    <cellStyle name="20% - Ênfase3 2 3 2 2" xfId="502" xr:uid="{51852D1B-48E0-4A7E-A14C-2625396A2B84}"/>
    <cellStyle name="20% - Ênfase3 2 3 2 2 2" xfId="998" xr:uid="{11C30A66-9FEC-4E04-9C29-C0728003E0C7}"/>
    <cellStyle name="20% - Ênfase3 2 3 2 2 2 2" xfId="3598" xr:uid="{1C10ADE7-03AC-4D7A-B359-6BF00FEA4973}"/>
    <cellStyle name="20% - Ênfase3 2 3 2 2 2 3" xfId="6178" xr:uid="{E453A547-F836-46B3-9502-2F6F3FEA0016}"/>
    <cellStyle name="20% - Ênfase3 2 3 2 2 3" xfId="999" xr:uid="{641A3947-659A-46B2-A420-D3C366C98C0F}"/>
    <cellStyle name="20% - Ênfase3 2 3 2 2 3 2" xfId="3599" xr:uid="{638CB179-0138-4B7B-8EE3-E3B8CAEB0D11}"/>
    <cellStyle name="20% - Ênfase3 2 3 2 2 3 3" xfId="6179" xr:uid="{E3B3321E-C3A7-46E0-8C06-6F41AD205254}"/>
    <cellStyle name="20% - Ênfase3 2 3 2 2 4" xfId="1000" xr:uid="{3C92871B-C8F1-4A0A-9F9C-F96073655BF6}"/>
    <cellStyle name="20% - Ênfase3 2 3 2 2 4 2" xfId="3600" xr:uid="{C873BC96-1217-4B0F-A4DD-9D7176BA02D7}"/>
    <cellStyle name="20% - Ênfase3 2 3 2 2 4 3" xfId="6180" xr:uid="{B4505582-575B-48B8-A930-913A537C1200}"/>
    <cellStyle name="20% - Ênfase3 2 3 2 2 5" xfId="3103" xr:uid="{630A76C9-1801-47FA-BB74-943E90A6063D}"/>
    <cellStyle name="20% - Ênfase3 2 3 2 2 6" xfId="5683" xr:uid="{EA1FDF21-3C56-4454-B8A9-972DDB45AE85}"/>
    <cellStyle name="20% - Ênfase3 2 3 2 3" xfId="723" xr:uid="{160EF9E6-4EFB-4A24-ACB9-DD1A0EB145DC}"/>
    <cellStyle name="20% - Ênfase3 2 3 2 3 2" xfId="1001" xr:uid="{800F0873-9A4B-4E5E-9952-5D01913680AC}"/>
    <cellStyle name="20% - Ênfase3 2 3 2 3 2 2" xfId="3601" xr:uid="{C47C8CFD-2F67-4DC0-96E7-6C109B6FCC4C}"/>
    <cellStyle name="20% - Ênfase3 2 3 2 3 2 3" xfId="6181" xr:uid="{3D16E977-375A-45BB-9C92-7C68C2016484}"/>
    <cellStyle name="20% - Ênfase3 2 3 2 3 3" xfId="1002" xr:uid="{5B82E99F-C455-499F-BA68-D919C5B628AE}"/>
    <cellStyle name="20% - Ênfase3 2 3 2 3 3 2" xfId="3602" xr:uid="{69110F19-A166-492F-8676-1A4A70DB78F3}"/>
    <cellStyle name="20% - Ênfase3 2 3 2 3 3 3" xfId="6182" xr:uid="{E34400F8-C811-4528-9CB8-9517DACCD11C}"/>
    <cellStyle name="20% - Ênfase3 2 3 2 3 4" xfId="3324" xr:uid="{E63DA5A2-2312-4260-85C6-9BA4E5BB1FA9}"/>
    <cellStyle name="20% - Ênfase3 2 3 2 3 5" xfId="5904" xr:uid="{D6E80C5B-F7E6-4623-B859-979FC2F50796}"/>
    <cellStyle name="20% - Ênfase3 2 3 2 4" xfId="1003" xr:uid="{A75DCFF1-5EC7-4BA3-B0BC-3CD56FCDA9D6}"/>
    <cellStyle name="20% - Ênfase3 2 3 2 4 2" xfId="3603" xr:uid="{DA65E09D-8EAF-4D54-BBDF-96048C8C2BD3}"/>
    <cellStyle name="20% - Ênfase3 2 3 2 4 3" xfId="6183" xr:uid="{0D028EC5-6E57-4FCD-952F-F449A57B7B08}"/>
    <cellStyle name="20% - Ênfase3 2 3 2 5" xfId="1004" xr:uid="{6BEF7B81-69DB-4B26-A541-94A7B219C8DC}"/>
    <cellStyle name="20% - Ênfase3 2 3 2 5 2" xfId="3604" xr:uid="{38DB3249-33E6-484B-81E7-17DB86A4BE95}"/>
    <cellStyle name="20% - Ênfase3 2 3 2 5 3" xfId="6184" xr:uid="{C4BAE067-3F7D-4894-9A25-F9367844AB03}"/>
    <cellStyle name="20% - Ênfase3 2 3 2 6" xfId="1005" xr:uid="{7011EDF8-BAD1-4684-8161-72E9C886F8F0}"/>
    <cellStyle name="20% - Ênfase3 2 3 2 6 2" xfId="3605" xr:uid="{75385A11-886A-4894-A03B-27DBB729B399}"/>
    <cellStyle name="20% - Ênfase3 2 3 2 6 3" xfId="6185" xr:uid="{46E28C44-9EF2-4717-A322-1B44DC901B26}"/>
    <cellStyle name="20% - Ênfase3 2 3 2 7" xfId="2882" xr:uid="{2CA94452-10AD-48C2-A9CB-577C4A09124D}"/>
    <cellStyle name="20% - Ênfase3 2 3 2 8" xfId="5462" xr:uid="{2C29414F-FFDA-472C-ACC2-E8232814FA92}"/>
    <cellStyle name="20% - Ênfase3 2 3 3" xfId="407" xr:uid="{C144F1AF-D459-48D1-B41A-679FE7D65D5F}"/>
    <cellStyle name="20% - Ênfase3 2 3 3 2" xfId="1006" xr:uid="{9E6DEAE2-5996-4918-B02A-AD7187922219}"/>
    <cellStyle name="20% - Ênfase3 2 3 3 2 2" xfId="3606" xr:uid="{3F7F87C3-E1AE-4528-A888-6BF31FB5168C}"/>
    <cellStyle name="20% - Ênfase3 2 3 3 2 3" xfId="6186" xr:uid="{169C0449-B9F3-4716-B7DA-9A6A913D357D}"/>
    <cellStyle name="20% - Ênfase3 2 3 3 3" xfId="1007" xr:uid="{3DE3070B-9669-4410-A67A-469C1C51421A}"/>
    <cellStyle name="20% - Ênfase3 2 3 3 3 2" xfId="3607" xr:uid="{8278CB25-CB42-40D6-92AD-F42C55F3EC94}"/>
    <cellStyle name="20% - Ênfase3 2 3 3 3 3" xfId="6187" xr:uid="{D9032A56-64BA-4D47-8383-6AC7C923E5ED}"/>
    <cellStyle name="20% - Ênfase3 2 3 3 4" xfId="1008" xr:uid="{2F9A396F-AAC0-4B3A-A3BB-323D69339A71}"/>
    <cellStyle name="20% - Ênfase3 2 3 3 4 2" xfId="3608" xr:uid="{6DA0FE07-41E8-4A6A-9F16-7CC0C8E33D16}"/>
    <cellStyle name="20% - Ênfase3 2 3 3 4 3" xfId="6188" xr:uid="{C77EF163-BDE2-4B74-9AFA-FD5CC45A0D4C}"/>
    <cellStyle name="20% - Ênfase3 2 3 3 5" xfId="3008" xr:uid="{FF23FEC1-C337-404E-A1C4-6C2CF8AB642D}"/>
    <cellStyle name="20% - Ênfase3 2 3 3 6" xfId="5588" xr:uid="{B97B5D94-C863-431D-A9F0-2EFC84E9CADB}"/>
    <cellStyle name="20% - Ênfase3 2 3 4" xfId="628" xr:uid="{82BED632-C2BE-4E8E-AB42-F33CFB330D4D}"/>
    <cellStyle name="20% - Ênfase3 2 3 4 2" xfId="1009" xr:uid="{929322B4-6AC8-4448-9CE8-576B4585F705}"/>
    <cellStyle name="20% - Ênfase3 2 3 4 2 2" xfId="3609" xr:uid="{C75F69F2-E86B-4BD1-A48F-F1EBC499A461}"/>
    <cellStyle name="20% - Ênfase3 2 3 4 2 3" xfId="6189" xr:uid="{2F37C1B6-1108-4CCC-A2E9-8F0EA8723CD7}"/>
    <cellStyle name="20% - Ênfase3 2 3 4 3" xfId="1010" xr:uid="{0D6B676F-F9B4-43E3-B29F-08C0A51C7D53}"/>
    <cellStyle name="20% - Ênfase3 2 3 4 3 2" xfId="3610" xr:uid="{7B4A4F79-B7BB-48B6-91CD-AE8BC2DE4F56}"/>
    <cellStyle name="20% - Ênfase3 2 3 4 3 3" xfId="6190" xr:uid="{7D0BFA9E-4179-4675-B3ED-1C8ED515BA49}"/>
    <cellStyle name="20% - Ênfase3 2 3 4 4" xfId="1011" xr:uid="{D179EE39-BD36-4F0C-9FDD-E77EAFCF3EC3}"/>
    <cellStyle name="20% - Ênfase3 2 3 4 4 2" xfId="3611" xr:uid="{22B06F19-09C3-4B6E-BB18-964E85A88471}"/>
    <cellStyle name="20% - Ênfase3 2 3 4 4 3" xfId="6191" xr:uid="{BE00F51E-7AED-4DC5-B1E4-F48D70D3B105}"/>
    <cellStyle name="20% - Ênfase3 2 3 4 5" xfId="3229" xr:uid="{673DEE2B-61BF-40B6-9D9B-6F484A8A5B93}"/>
    <cellStyle name="20% - Ênfase3 2 3 4 6" xfId="5809" xr:uid="{3271EC86-5740-4EC4-B0BC-56E0036EAFED}"/>
    <cellStyle name="20% - Ênfase3 2 3 5" xfId="1012" xr:uid="{8E548A46-0298-423A-BD23-41A78484C2AC}"/>
    <cellStyle name="20% - Ênfase3 2 3 5 2" xfId="3612" xr:uid="{A7C7B884-56AD-483E-871C-1906EA44322A}"/>
    <cellStyle name="20% - Ênfase3 2 3 5 3" xfId="6192" xr:uid="{3A156960-9ECA-4AE2-BA65-E9D252E03D79}"/>
    <cellStyle name="20% - Ênfase3 2 3 6" xfId="1013" xr:uid="{9CD35822-52E8-4ADF-B364-01A0C01B1765}"/>
    <cellStyle name="20% - Ênfase3 2 3 6 2" xfId="3613" xr:uid="{93E6081E-243A-4F32-8E41-73AFF5C543CE}"/>
    <cellStyle name="20% - Ênfase3 2 3 6 3" xfId="6193" xr:uid="{252B3AC0-96A8-45AC-B60B-D3A99C09F644}"/>
    <cellStyle name="20% - Ênfase3 2 3 7" xfId="1014" xr:uid="{10410754-3BC7-49ED-9216-1E98081F9B1C}"/>
    <cellStyle name="20% - Ênfase3 2 3 7 2" xfId="3614" xr:uid="{8C7151B5-BCFC-4BAC-A779-E81700904F3A}"/>
    <cellStyle name="20% - Ênfase3 2 3 7 3" xfId="6194" xr:uid="{6CBF945A-4224-441F-B3B7-13169E04CDD5}"/>
    <cellStyle name="20% - Ênfase3 2 3 8" xfId="2786" xr:uid="{B76155AD-1CF2-46C5-AF51-595294F68E52}"/>
    <cellStyle name="20% - Ênfase3 2 3 9" xfId="5366" xr:uid="{4DB54315-AE01-4DB4-8B5B-C2D48FA6C727}"/>
    <cellStyle name="20% - Ênfase3 2 4" xfId="119" xr:uid="{F2C81382-EEDF-4323-AD20-36FD10123B55}"/>
    <cellStyle name="20% - Ênfase3 2 4 2" xfId="345" xr:uid="{55E49B80-38C6-4D0F-BF9E-634A708029B4}"/>
    <cellStyle name="20% - Ênfase3 2 4 2 2" xfId="1015" xr:uid="{7C11E2CA-C310-4DBA-A9F4-197CA609FB27}"/>
    <cellStyle name="20% - Ênfase3 2 4 2 2 2" xfId="3615" xr:uid="{96877697-E7D1-45DE-A73E-6FF99B775B9D}"/>
    <cellStyle name="20% - Ênfase3 2 4 2 2 3" xfId="6195" xr:uid="{44E5C37E-1C2E-4B11-8AD1-E9B80B8A164D}"/>
    <cellStyle name="20% - Ênfase3 2 4 2 3" xfId="1016" xr:uid="{54046A34-FCCA-4FDA-A31A-4DBB592572F4}"/>
    <cellStyle name="20% - Ênfase3 2 4 2 3 2" xfId="3616" xr:uid="{1EA14693-14FB-4C18-A5AB-BABDE0A96C27}"/>
    <cellStyle name="20% - Ênfase3 2 4 2 3 3" xfId="6196" xr:uid="{099DA6F6-3FAD-4529-9E2C-EC4984F93DF3}"/>
    <cellStyle name="20% - Ênfase3 2 4 2 4" xfId="1017" xr:uid="{219BA4C8-6D6D-4852-ADBD-31527A8EB74D}"/>
    <cellStyle name="20% - Ênfase3 2 4 2 4 2" xfId="3617" xr:uid="{C8F0CF2C-EC36-43A2-A8B6-3670FED88869}"/>
    <cellStyle name="20% - Ênfase3 2 4 2 4 3" xfId="6197" xr:uid="{E10524D3-896F-4383-9E65-5DACA03D0C6A}"/>
    <cellStyle name="20% - Ênfase3 2 4 2 5" xfId="2946" xr:uid="{0D2A9C28-F8A9-4E3F-8A1B-28B8C88A6C32}"/>
    <cellStyle name="20% - Ênfase3 2 4 2 6" xfId="5526" xr:uid="{CF3A029F-50A5-483F-BE26-AE9CE3C86D7F}"/>
    <cellStyle name="20% - Ênfase3 2 4 3" xfId="566" xr:uid="{9E4A2B89-86A5-4F3E-BE83-8EF05A1744FE}"/>
    <cellStyle name="20% - Ênfase3 2 4 3 2" xfId="1018" xr:uid="{099EA4FD-7A06-47EE-A267-3BB8CDDD7C87}"/>
    <cellStyle name="20% - Ênfase3 2 4 3 2 2" xfId="3618" xr:uid="{401E6480-2F15-4677-B560-FD61B21F074A}"/>
    <cellStyle name="20% - Ênfase3 2 4 3 2 3" xfId="6198" xr:uid="{955C27E4-11D9-46AD-B118-665DFBBAB170}"/>
    <cellStyle name="20% - Ênfase3 2 4 3 3" xfId="1019" xr:uid="{D6EA277E-8423-42F3-A71C-52542CCC5F8D}"/>
    <cellStyle name="20% - Ênfase3 2 4 3 3 2" xfId="3619" xr:uid="{3775B5FE-185D-432C-B158-B33B2FFEB864}"/>
    <cellStyle name="20% - Ênfase3 2 4 3 3 3" xfId="6199" xr:uid="{1B5D464D-037A-422C-8F2E-7CEC90C91F5A}"/>
    <cellStyle name="20% - Ênfase3 2 4 3 4" xfId="3167" xr:uid="{2887C2FC-7C69-4CDC-B8A9-C6DBA24F9C9C}"/>
    <cellStyle name="20% - Ênfase3 2 4 3 5" xfId="5747" xr:uid="{8305AC30-D611-48BF-84DD-3A07C39C955C}"/>
    <cellStyle name="20% - Ênfase3 2 4 4" xfId="1020" xr:uid="{301D2229-AC03-4330-B5A5-9366045643E9}"/>
    <cellStyle name="20% - Ênfase3 2 4 4 2" xfId="3620" xr:uid="{B4C8C883-9982-4984-A7D8-A2A16EC316E9}"/>
    <cellStyle name="20% - Ênfase3 2 4 4 3" xfId="6200" xr:uid="{E8B08141-11CA-4E60-A236-E2EEFD4C6C5A}"/>
    <cellStyle name="20% - Ênfase3 2 4 5" xfId="1021" xr:uid="{F2D99B4E-5ECA-4DCF-8010-EC8E88AB2242}"/>
    <cellStyle name="20% - Ênfase3 2 4 5 2" xfId="3621" xr:uid="{0C8A5BAA-BE65-4C30-949F-799046478439}"/>
    <cellStyle name="20% - Ênfase3 2 4 5 3" xfId="6201" xr:uid="{A8DF8FF6-1FD6-4453-832B-4EBA7F6F5B23}"/>
    <cellStyle name="20% - Ênfase3 2 4 6" xfId="1022" xr:uid="{51E42643-87C5-4049-B08D-3E16B6E9667D}"/>
    <cellStyle name="20% - Ênfase3 2 4 6 2" xfId="3622" xr:uid="{74DFF4F9-B351-4D3E-B5FC-FC3061E84814}"/>
    <cellStyle name="20% - Ênfase3 2 4 6 3" xfId="6202" xr:uid="{AD680690-53AA-4770-9E95-ABB9C6D1B27C}"/>
    <cellStyle name="20% - Ênfase3 2 4 7" xfId="2724" xr:uid="{C520934B-3A02-4AA9-89BE-4B3C27A07E3C}"/>
    <cellStyle name="20% - Ênfase3 2 4 8" xfId="5304" xr:uid="{8AD75C03-7781-4E48-BD8E-521B3C3FE652}"/>
    <cellStyle name="20% - Ênfase3 2 5" xfId="217" xr:uid="{5A40B4A0-4C25-497F-8588-7279153B4AAC}"/>
    <cellStyle name="20% - Ênfase3 2 5 2" xfId="438" xr:uid="{93D4DFFB-AD1F-4ABC-9DB4-037F96BB06EE}"/>
    <cellStyle name="20% - Ênfase3 2 5 2 2" xfId="1023" xr:uid="{D6C1904A-2F33-4F53-A4DD-11A11244FD23}"/>
    <cellStyle name="20% - Ênfase3 2 5 2 2 2" xfId="3623" xr:uid="{396D5174-7964-4864-9F81-42C4E56F67EF}"/>
    <cellStyle name="20% - Ênfase3 2 5 2 2 3" xfId="6203" xr:uid="{A60EED5F-9240-4C33-9CC5-E6B51CEF82DB}"/>
    <cellStyle name="20% - Ênfase3 2 5 2 3" xfId="1024" xr:uid="{4A1B475E-9706-4AF1-B5CB-2BF789C4DB39}"/>
    <cellStyle name="20% - Ênfase3 2 5 2 3 2" xfId="3624" xr:uid="{C7DB0743-9FAB-422F-8A0F-3EEEA7EFEE3B}"/>
    <cellStyle name="20% - Ênfase3 2 5 2 3 3" xfId="6204" xr:uid="{D5DBF5B2-0E4A-401A-A699-756397DB6191}"/>
    <cellStyle name="20% - Ênfase3 2 5 2 4" xfId="1025" xr:uid="{2C97054C-12A2-4884-AD83-365F7B7973FF}"/>
    <cellStyle name="20% - Ênfase3 2 5 2 4 2" xfId="3625" xr:uid="{B3DBDA9D-11EA-4D85-8C37-C7DA06430080}"/>
    <cellStyle name="20% - Ênfase3 2 5 2 4 3" xfId="6205" xr:uid="{75B5C15F-B897-4F61-BB67-30D5D14733BF}"/>
    <cellStyle name="20% - Ênfase3 2 5 2 5" xfId="3039" xr:uid="{0AB09949-8CD7-4FB1-91F2-1178D0216FE2}"/>
    <cellStyle name="20% - Ênfase3 2 5 2 6" xfId="5619" xr:uid="{E96FF869-3074-4486-9075-B2DFF6E86914}"/>
    <cellStyle name="20% - Ênfase3 2 5 3" xfId="659" xr:uid="{26D3BD3E-D788-4808-91A6-F832F8561555}"/>
    <cellStyle name="20% - Ênfase3 2 5 3 2" xfId="1026" xr:uid="{6D1116D4-6A18-4ECA-91F5-17E78F3D4402}"/>
    <cellStyle name="20% - Ênfase3 2 5 3 2 2" xfId="3626" xr:uid="{63D72AF1-767B-436A-82F8-06A63835FE29}"/>
    <cellStyle name="20% - Ênfase3 2 5 3 2 3" xfId="6206" xr:uid="{E958C528-C7B2-4E68-9E56-949B020B5631}"/>
    <cellStyle name="20% - Ênfase3 2 5 3 3" xfId="1027" xr:uid="{B17D1BCF-6FFA-4FE4-A360-C33BB3414384}"/>
    <cellStyle name="20% - Ênfase3 2 5 3 3 2" xfId="3627" xr:uid="{0CF59D7C-E031-48F2-9F45-3673F578C8BD}"/>
    <cellStyle name="20% - Ênfase3 2 5 3 3 3" xfId="6207" xr:uid="{11DD6B93-810B-43D4-A826-ED19EB7E0687}"/>
    <cellStyle name="20% - Ênfase3 2 5 3 4" xfId="3260" xr:uid="{4E014850-56EF-4852-9462-C1D49623E510}"/>
    <cellStyle name="20% - Ênfase3 2 5 3 5" xfId="5840" xr:uid="{793E684A-07F6-4E15-8A4E-07474C6E4BED}"/>
    <cellStyle name="20% - Ênfase3 2 5 4" xfId="1028" xr:uid="{3EB7616A-CF82-4AFD-9F49-94906B3D3079}"/>
    <cellStyle name="20% - Ênfase3 2 5 4 2" xfId="3628" xr:uid="{8B93F4B1-CBB7-433D-A81A-9B52E2E0D605}"/>
    <cellStyle name="20% - Ênfase3 2 5 4 3" xfId="6208" xr:uid="{AB311A4D-8453-45F4-8A33-5E9575F1C968}"/>
    <cellStyle name="20% - Ênfase3 2 5 5" xfId="1029" xr:uid="{ACC245EF-88D4-4B94-9583-B1E9F73FB5EE}"/>
    <cellStyle name="20% - Ênfase3 2 5 5 2" xfId="3629" xr:uid="{C2788AD1-E076-443B-935F-4A028B0D5B64}"/>
    <cellStyle name="20% - Ênfase3 2 5 5 3" xfId="6209" xr:uid="{71A0B69F-6E9C-4B1A-8519-BE9D5E778449}"/>
    <cellStyle name="20% - Ênfase3 2 5 6" xfId="1030" xr:uid="{C9875BFB-CC9B-46A6-83F3-E079B0540261}"/>
    <cellStyle name="20% - Ênfase3 2 5 6 2" xfId="3630" xr:uid="{E2BB39E3-F9E8-41A7-BD56-9AF2C2E6B593}"/>
    <cellStyle name="20% - Ênfase3 2 5 6 3" xfId="6210" xr:uid="{D4B1B770-54A2-4EB1-B573-15CAF0E083F4}"/>
    <cellStyle name="20% - Ênfase3 2 5 7" xfId="2818" xr:uid="{3BF5756E-73B9-442F-825A-ECD5D6DA4082}"/>
    <cellStyle name="20% - Ênfase3 2 5 8" xfId="5398" xr:uid="{1B73220B-73A9-4B01-A746-A7257B403BBA}"/>
    <cellStyle name="20% - Ênfase3 2 6" xfId="312" xr:uid="{990EB0B0-11F4-4E84-ABE2-D6F3DC2CA7B0}"/>
    <cellStyle name="20% - Ênfase3 2 6 2" xfId="1031" xr:uid="{5100061D-1621-4907-B5CB-BB9D10C9DAD0}"/>
    <cellStyle name="20% - Ênfase3 2 6 2 2" xfId="3631" xr:uid="{2CDA4E93-61F4-4A0E-8C5D-37DD21F2C422}"/>
    <cellStyle name="20% - Ênfase3 2 6 2 3" xfId="6211" xr:uid="{E9511FF5-F596-4F09-8A01-47B0AD5DAA99}"/>
    <cellStyle name="20% - Ênfase3 2 6 3" xfId="1032" xr:uid="{9583A5BE-64AB-44CA-A675-DAE52D7CB714}"/>
    <cellStyle name="20% - Ênfase3 2 6 3 2" xfId="3632" xr:uid="{4480B65D-7AAF-421F-8FD5-AD4FF9C021F8}"/>
    <cellStyle name="20% - Ênfase3 2 6 3 3" xfId="6212" xr:uid="{502F076F-01B8-41D0-B069-043676030E5A}"/>
    <cellStyle name="20% - Ênfase3 2 6 4" xfId="1033" xr:uid="{9DC5E528-13D9-499F-8B57-A31C1A38D1EA}"/>
    <cellStyle name="20% - Ênfase3 2 6 4 2" xfId="3633" xr:uid="{1E8E52B1-E142-48A7-B7E7-FB43BED1855E}"/>
    <cellStyle name="20% - Ênfase3 2 6 4 3" xfId="6213" xr:uid="{6D8C005F-DEF2-4E9B-9AAA-C09DC687792C}"/>
    <cellStyle name="20% - Ênfase3 2 6 5" xfId="2913" xr:uid="{56B245BF-C340-489A-B5A7-EA190817A067}"/>
    <cellStyle name="20% - Ênfase3 2 6 6" xfId="5493" xr:uid="{8F1D0BD8-6F6B-4B4D-9F7E-77F6A2A229C5}"/>
    <cellStyle name="20% - Ênfase3 2 7" xfId="533" xr:uid="{FA9B4A5B-07A7-4B69-B3C9-0491C09B2ED6}"/>
    <cellStyle name="20% - Ênfase3 2 7 2" xfId="1034" xr:uid="{E7BB8264-C26A-4591-AD66-DDA3958C9F3D}"/>
    <cellStyle name="20% - Ênfase3 2 7 2 2" xfId="3634" xr:uid="{B07595D2-C7B9-4450-8859-BD8D97737101}"/>
    <cellStyle name="20% - Ênfase3 2 7 2 3" xfId="6214" xr:uid="{EB87D636-C9A8-4B3D-941F-D6E49B7C34D8}"/>
    <cellStyle name="20% - Ênfase3 2 7 3" xfId="1035" xr:uid="{5B9FF43A-5788-4819-A8FB-4BC79703EDC7}"/>
    <cellStyle name="20% - Ênfase3 2 7 3 2" xfId="3635" xr:uid="{1D792788-EA28-4E94-992F-BF731AC9F8B6}"/>
    <cellStyle name="20% - Ênfase3 2 7 3 3" xfId="6215" xr:uid="{AB3243D5-9388-46AF-932E-7880B4EE571A}"/>
    <cellStyle name="20% - Ênfase3 2 7 4" xfId="1036" xr:uid="{BA1CC765-9D5A-40CE-858A-DDAF216BB993}"/>
    <cellStyle name="20% - Ênfase3 2 7 4 2" xfId="3636" xr:uid="{B5F7A150-2A4D-44BB-A80E-478EEA6962AC}"/>
    <cellStyle name="20% - Ênfase3 2 7 4 3" xfId="6216" xr:uid="{5030F361-8D3E-493B-9308-BB89FD284E18}"/>
    <cellStyle name="20% - Ênfase3 2 7 5" xfId="3134" xr:uid="{5D553D43-8BAF-4BD1-AF28-434E396461CA}"/>
    <cellStyle name="20% - Ênfase3 2 7 6" xfId="5714" xr:uid="{B2A471DB-8128-423D-A356-F10D699B8829}"/>
    <cellStyle name="20% - Ênfase3 2 8" xfId="1037" xr:uid="{3FEF770E-F69A-4CD0-933B-AD78DCC22C9B}"/>
    <cellStyle name="20% - Ênfase3 2 8 2" xfId="3637" xr:uid="{7768BBDA-E24B-4ACF-AE95-13E2C3537109}"/>
    <cellStyle name="20% - Ênfase3 2 8 3" xfId="6217" xr:uid="{A3B6213C-C6F9-4192-8BA1-C18BE70675A6}"/>
    <cellStyle name="20% - Ênfase3 2 9" xfId="1038" xr:uid="{D3C2C89E-587F-40E5-A1A9-A879CB931639}"/>
    <cellStyle name="20% - Ênfase3 2 9 2" xfId="3638" xr:uid="{AFF5DEDF-A0FF-42AF-A487-B7559AC94758}"/>
    <cellStyle name="20% - Ênfase3 2 9 3" xfId="6218" xr:uid="{BFCC0536-8FB6-49C0-A258-4909162CB409}"/>
    <cellStyle name="20% - Ênfase3 3" xfId="143" xr:uid="{00964768-9A83-4456-941D-4CA359A39530}"/>
    <cellStyle name="20% - Ênfase3 3 2" xfId="239" xr:uid="{39999CA7-D973-4255-9891-A692E7D4E571}"/>
    <cellStyle name="20% - Ênfase3 3 2 2" xfId="460" xr:uid="{ED5CDF4D-0421-43B1-8A67-A71E3341C136}"/>
    <cellStyle name="20% - Ênfase3 3 2 2 2" xfId="1039" xr:uid="{82EB2DAB-9F6F-4900-BD6E-FE3C96974EB4}"/>
    <cellStyle name="20% - Ênfase3 3 2 2 2 2" xfId="3639" xr:uid="{73B2C35C-7FC4-4860-B1E5-ADC57FB4FD39}"/>
    <cellStyle name="20% - Ênfase3 3 2 2 2 3" xfId="6219" xr:uid="{937377C4-70C6-4E83-BFC4-112300BD97D9}"/>
    <cellStyle name="20% - Ênfase3 3 2 2 3" xfId="1040" xr:uid="{F5DF6CEB-D698-4DB4-8A25-12456AE40B37}"/>
    <cellStyle name="20% - Ênfase3 3 2 2 3 2" xfId="3640" xr:uid="{1D5B7F6B-69E2-4CD6-B3BF-5D55707CFE3E}"/>
    <cellStyle name="20% - Ênfase3 3 2 2 3 3" xfId="6220" xr:uid="{01AE0AF2-4ADA-425F-A295-081B5A3B326E}"/>
    <cellStyle name="20% - Ênfase3 3 2 2 4" xfId="1041" xr:uid="{29731D3D-CEEF-4E5F-B40A-F129B2B8CDF9}"/>
    <cellStyle name="20% - Ênfase3 3 2 2 4 2" xfId="3641" xr:uid="{7A1D061C-9BA2-4908-9453-2CAFD652DA56}"/>
    <cellStyle name="20% - Ênfase3 3 2 2 4 3" xfId="6221" xr:uid="{1FC3E1EB-1FF5-4E37-9038-9F7D1E766723}"/>
    <cellStyle name="20% - Ênfase3 3 2 2 5" xfId="3061" xr:uid="{2E208694-703C-4D15-95F6-563115BB87EC}"/>
    <cellStyle name="20% - Ênfase3 3 2 2 6" xfId="5641" xr:uid="{077ACDAB-702A-4E47-A663-B89A88E3445B}"/>
    <cellStyle name="20% - Ênfase3 3 2 3" xfId="681" xr:uid="{C93CC756-75AB-4051-A91C-7E76E6E7C87F}"/>
    <cellStyle name="20% - Ênfase3 3 2 3 2" xfId="1042" xr:uid="{ED28B921-E533-4CEC-B2C4-4EAA26B05A72}"/>
    <cellStyle name="20% - Ênfase3 3 2 3 2 2" xfId="3642" xr:uid="{7FEBE2C9-F6A9-4BE0-9937-20309B95EC9F}"/>
    <cellStyle name="20% - Ênfase3 3 2 3 2 3" xfId="6222" xr:uid="{507CC984-A8FC-40DE-80DF-3A14DD1E7EF6}"/>
    <cellStyle name="20% - Ênfase3 3 2 3 3" xfId="1043" xr:uid="{A47FB8D6-01B1-4195-A433-D0AFA0A4220E}"/>
    <cellStyle name="20% - Ênfase3 3 2 3 3 2" xfId="3643" xr:uid="{EA4741A6-4342-4E2A-B53C-DB857469BC27}"/>
    <cellStyle name="20% - Ênfase3 3 2 3 3 3" xfId="6223" xr:uid="{78FF9914-4A61-4C4E-B80C-26C1C913CBB5}"/>
    <cellStyle name="20% - Ênfase3 3 2 3 4" xfId="3282" xr:uid="{36168C9D-2D37-4A37-AD9F-3DB624DBA369}"/>
    <cellStyle name="20% - Ênfase3 3 2 3 5" xfId="5862" xr:uid="{ABEAD357-EBB1-47AC-899A-1A3DB5A86B70}"/>
    <cellStyle name="20% - Ênfase3 3 2 4" xfId="1044" xr:uid="{1E1F9B19-7261-4068-9763-CDE77025537E}"/>
    <cellStyle name="20% - Ênfase3 3 2 4 2" xfId="3644" xr:uid="{86BA79E3-3782-4E01-ACDF-83C261BBA171}"/>
    <cellStyle name="20% - Ênfase3 3 2 4 3" xfId="6224" xr:uid="{01691D35-5CA7-4D26-BDEC-328C715C482F}"/>
    <cellStyle name="20% - Ênfase3 3 2 5" xfId="1045" xr:uid="{9ADB36CF-7E88-42F8-8F45-5DA0E33D2C9E}"/>
    <cellStyle name="20% - Ênfase3 3 2 5 2" xfId="3645" xr:uid="{0E4C802E-8356-40D7-900F-BBD1DEEE95AC}"/>
    <cellStyle name="20% - Ênfase3 3 2 5 3" xfId="6225" xr:uid="{3F45B335-088C-499A-920A-79B90F14CA0D}"/>
    <cellStyle name="20% - Ênfase3 3 2 6" xfId="1046" xr:uid="{C6B3A22A-B7F0-4796-9E53-AF37221A8EA6}"/>
    <cellStyle name="20% - Ênfase3 3 2 6 2" xfId="3646" xr:uid="{216ABCDA-729F-450C-A560-252C47D1668A}"/>
    <cellStyle name="20% - Ênfase3 3 2 6 3" xfId="6226" xr:uid="{D5B216CC-85FD-484F-8698-9CC8ED95F499}"/>
    <cellStyle name="20% - Ênfase3 3 2 7" xfId="2840" xr:uid="{D173EBFE-624E-4873-B09B-7501DB6A72EE}"/>
    <cellStyle name="20% - Ênfase3 3 2 8" xfId="5420" xr:uid="{224EA160-FFA0-4753-9227-D665A46912FC}"/>
    <cellStyle name="20% - Ênfase3 3 3" xfId="365" xr:uid="{41B0706F-D0E3-4944-8FEE-25D6D3A5BEF2}"/>
    <cellStyle name="20% - Ênfase3 3 3 2" xfId="1047" xr:uid="{ED065AFB-1E7A-45AC-9E54-B077E3792917}"/>
    <cellStyle name="20% - Ênfase3 3 3 2 2" xfId="3647" xr:uid="{7DCF518F-CF90-449C-AA8D-EFF1B1F19C30}"/>
    <cellStyle name="20% - Ênfase3 3 3 2 3" xfId="6227" xr:uid="{E6AD65B7-6F9C-4D73-989D-5E57C1CCE85F}"/>
    <cellStyle name="20% - Ênfase3 3 3 3" xfId="1048" xr:uid="{2A9350AD-DB58-42D7-BE71-0D69F622C1C1}"/>
    <cellStyle name="20% - Ênfase3 3 3 3 2" xfId="3648" xr:uid="{292474D7-E118-4A31-B833-7F57C169A9E9}"/>
    <cellStyle name="20% - Ênfase3 3 3 3 3" xfId="6228" xr:uid="{731015B4-BC95-4594-A6A8-94CEB8C36F54}"/>
    <cellStyle name="20% - Ênfase3 3 3 4" xfId="1049" xr:uid="{70ED6572-B610-48E3-B4FE-CE5ACA99500D}"/>
    <cellStyle name="20% - Ênfase3 3 3 4 2" xfId="3649" xr:uid="{F919DA6D-7A5C-4B48-9C55-DF3D49888A82}"/>
    <cellStyle name="20% - Ênfase3 3 3 4 3" xfId="6229" xr:uid="{929220ED-7B83-454D-AE93-2AFDF57E7C7D}"/>
    <cellStyle name="20% - Ênfase3 3 3 5" xfId="2966" xr:uid="{3E141487-E541-4853-858F-6A3703855B9C}"/>
    <cellStyle name="20% - Ênfase3 3 3 6" xfId="5546" xr:uid="{2C04E841-B75D-4A9E-BF40-F95D9A642C23}"/>
    <cellStyle name="20% - Ênfase3 3 4" xfId="586" xr:uid="{D149F962-232E-41AA-9EF5-29C0E818D543}"/>
    <cellStyle name="20% - Ênfase3 3 4 2" xfId="1050" xr:uid="{22B93A0D-5B49-4344-8CE0-990711CF8540}"/>
    <cellStyle name="20% - Ênfase3 3 4 2 2" xfId="3650" xr:uid="{86172345-65D4-43D7-9846-7D5D8A808B03}"/>
    <cellStyle name="20% - Ênfase3 3 4 2 3" xfId="6230" xr:uid="{1636C93E-BDE0-42D2-BDD3-5E9B0389DB20}"/>
    <cellStyle name="20% - Ênfase3 3 4 3" xfId="1051" xr:uid="{8CBA847E-9AFD-438A-8907-DF5BCAA42BF6}"/>
    <cellStyle name="20% - Ênfase3 3 4 3 2" xfId="3651" xr:uid="{8177F785-29ED-4AA4-9103-B91151234016}"/>
    <cellStyle name="20% - Ênfase3 3 4 3 3" xfId="6231" xr:uid="{C7238CCF-49B8-466B-8651-2A898EBB4210}"/>
    <cellStyle name="20% - Ênfase3 3 4 4" xfId="1052" xr:uid="{848885F8-77DF-49B8-9ECD-2AF794F6653A}"/>
    <cellStyle name="20% - Ênfase3 3 4 4 2" xfId="3652" xr:uid="{5B562152-071F-4E25-9A1A-9DEDC9DE5089}"/>
    <cellStyle name="20% - Ênfase3 3 4 4 3" xfId="6232" xr:uid="{0F58B59E-B219-49D2-8E2A-9486FAB31E87}"/>
    <cellStyle name="20% - Ênfase3 3 4 5" xfId="3187" xr:uid="{23BB5CFC-F351-4D56-8053-A34940BAFF16}"/>
    <cellStyle name="20% - Ênfase3 3 4 6" xfId="5767" xr:uid="{CA4D747A-F5BE-4E44-936A-399F0128AD31}"/>
    <cellStyle name="20% - Ênfase3 3 5" xfId="1053" xr:uid="{FB9843BA-96E1-4504-A09F-E1B2D9AE0F6F}"/>
    <cellStyle name="20% - Ênfase3 3 5 2" xfId="3653" xr:uid="{849E788D-AFED-45C9-81AB-DC65CCAD3BB0}"/>
    <cellStyle name="20% - Ênfase3 3 5 3" xfId="6233" xr:uid="{FDF4D03F-935A-45EE-AD83-236000A9BDE6}"/>
    <cellStyle name="20% - Ênfase3 3 6" xfId="1054" xr:uid="{F0A2B4C7-66D4-4AA4-BF25-9B595822A81D}"/>
    <cellStyle name="20% - Ênfase3 3 6 2" xfId="3654" xr:uid="{2EA60EF5-7A79-48A7-9832-773AD9F4B981}"/>
    <cellStyle name="20% - Ênfase3 3 6 3" xfId="6234" xr:uid="{178A7752-FE07-405C-9EB4-C2A2B3E37B1D}"/>
    <cellStyle name="20% - Ênfase3 3 7" xfId="1055" xr:uid="{58E64E2C-25AF-4CD4-A653-B0A5343C2765}"/>
    <cellStyle name="20% - Ênfase3 3 7 2" xfId="3655" xr:uid="{16B352E3-5EA6-48AC-8603-49F17D6EC96D}"/>
    <cellStyle name="20% - Ênfase3 3 7 3" xfId="6235" xr:uid="{597EF09F-CF6C-48D5-A9D4-E4856DE46DAF}"/>
    <cellStyle name="20% - Ênfase3 3 8" xfId="2744" xr:uid="{62FDFB5A-9353-49B5-A67E-F299E71CD01B}"/>
    <cellStyle name="20% - Ênfase3 3 9" xfId="5324" xr:uid="{40CC9341-1C31-45DF-B6C5-64D2229F18F3}"/>
    <cellStyle name="20% - Ênfase3 4" xfId="145" xr:uid="{CA1D0E2A-CDE4-4B70-B174-3F9F3CB6B75E}"/>
    <cellStyle name="20% - Ênfase3 4 2" xfId="241" xr:uid="{95A8DD0F-A0DC-43F8-BD3C-65D1883A7A5E}"/>
    <cellStyle name="20% - Ênfase3 4 2 2" xfId="462" xr:uid="{6C66CBCF-B5CA-4C78-8134-D0F68C7B9DD4}"/>
    <cellStyle name="20% - Ênfase3 4 2 2 2" xfId="1056" xr:uid="{87372E10-0463-48D3-89EE-CF9F799418DD}"/>
    <cellStyle name="20% - Ênfase3 4 2 2 2 2" xfId="3656" xr:uid="{255B05D6-14E2-4E3E-BC24-72D19B0C12DD}"/>
    <cellStyle name="20% - Ênfase3 4 2 2 2 3" xfId="6236" xr:uid="{8972030B-881E-4096-8E31-78B5E446EC7E}"/>
    <cellStyle name="20% - Ênfase3 4 2 2 3" xfId="1057" xr:uid="{D2CD0AB5-95BA-4C6C-8C50-EE428378CB3C}"/>
    <cellStyle name="20% - Ênfase3 4 2 2 3 2" xfId="3657" xr:uid="{38DF09A9-DA1C-42C7-A3BA-192BFE6559F8}"/>
    <cellStyle name="20% - Ênfase3 4 2 2 3 3" xfId="6237" xr:uid="{21545ACC-68C5-46E2-BF6F-D84ABC07DEC3}"/>
    <cellStyle name="20% - Ênfase3 4 2 2 4" xfId="1058" xr:uid="{6634BA2C-13A9-4D9B-AD8B-68397A4021A9}"/>
    <cellStyle name="20% - Ênfase3 4 2 2 4 2" xfId="3658" xr:uid="{8E5EA23C-37BB-410D-ADD0-7B1991A4FDF5}"/>
    <cellStyle name="20% - Ênfase3 4 2 2 4 3" xfId="6238" xr:uid="{CEC7AF5C-AC3E-4C9B-826A-D581CF590E2E}"/>
    <cellStyle name="20% - Ênfase3 4 2 2 5" xfId="3063" xr:uid="{24C47566-D871-4230-94F2-03EDECEA410E}"/>
    <cellStyle name="20% - Ênfase3 4 2 2 6" xfId="5643" xr:uid="{89E33B82-A214-44FB-821D-2AE50DD8A37A}"/>
    <cellStyle name="20% - Ênfase3 4 2 3" xfId="683" xr:uid="{9D74C158-AC5F-4860-B1D1-C9676A90FCA7}"/>
    <cellStyle name="20% - Ênfase3 4 2 3 2" xfId="1059" xr:uid="{C2C43B86-811B-4A70-BC0D-524AC36CCF3A}"/>
    <cellStyle name="20% - Ênfase3 4 2 3 2 2" xfId="3659" xr:uid="{C31AD012-15C2-441F-B491-0E00D01B66B8}"/>
    <cellStyle name="20% - Ênfase3 4 2 3 2 3" xfId="6239" xr:uid="{A982B510-7384-43EF-B43C-A57474440078}"/>
    <cellStyle name="20% - Ênfase3 4 2 3 3" xfId="1060" xr:uid="{201B35BB-6F4A-4B25-A3D6-4CCC7588BBEC}"/>
    <cellStyle name="20% - Ênfase3 4 2 3 3 2" xfId="3660" xr:uid="{EEE0AFA4-6D24-4D51-A422-4C54C86FD944}"/>
    <cellStyle name="20% - Ênfase3 4 2 3 3 3" xfId="6240" xr:uid="{A6F388A0-89E9-4E99-92A7-29131EAAB523}"/>
    <cellStyle name="20% - Ênfase3 4 2 3 4" xfId="3284" xr:uid="{39FC0F40-3EA6-4949-B8C1-2C00132E5922}"/>
    <cellStyle name="20% - Ênfase3 4 2 3 5" xfId="5864" xr:uid="{428BCC69-60D5-40F6-86B2-C47CFC4BFDC3}"/>
    <cellStyle name="20% - Ênfase3 4 2 4" xfId="1061" xr:uid="{D0F16112-D45B-4D55-AB5E-97DA13C08A10}"/>
    <cellStyle name="20% - Ênfase3 4 2 4 2" xfId="3661" xr:uid="{96ACB7FC-7424-4AA6-984A-C2C39A9A295F}"/>
    <cellStyle name="20% - Ênfase3 4 2 4 3" xfId="6241" xr:uid="{4C1A72CC-1DA7-4D2B-808F-98178701D439}"/>
    <cellStyle name="20% - Ênfase3 4 2 5" xfId="1062" xr:uid="{7044C0D7-A117-449E-BFE4-776C48E404C1}"/>
    <cellStyle name="20% - Ênfase3 4 2 5 2" xfId="3662" xr:uid="{10FB466A-2741-4481-8F13-ED00F6C7A8A7}"/>
    <cellStyle name="20% - Ênfase3 4 2 5 3" xfId="6242" xr:uid="{358B0128-6E96-4021-9113-FC6B4FC70F4A}"/>
    <cellStyle name="20% - Ênfase3 4 2 6" xfId="1063" xr:uid="{A3297E5B-C713-4E18-969C-90D20874558C}"/>
    <cellStyle name="20% - Ênfase3 4 2 6 2" xfId="3663" xr:uid="{A4E82BB8-C729-4D9E-AA00-F0A5F8B531C2}"/>
    <cellStyle name="20% - Ênfase3 4 2 6 3" xfId="6243" xr:uid="{FE39B262-F100-4229-97AF-1F99CAFF6298}"/>
    <cellStyle name="20% - Ênfase3 4 2 7" xfId="2842" xr:uid="{E02DA9F7-468A-4462-9962-91519294190A}"/>
    <cellStyle name="20% - Ênfase3 4 2 8" xfId="5422" xr:uid="{55D83AC4-9507-469E-9207-720E1A9E40F1}"/>
    <cellStyle name="20% - Ênfase3 4 3" xfId="367" xr:uid="{64AB3A33-1A33-490F-836C-936224C78255}"/>
    <cellStyle name="20% - Ênfase3 4 3 2" xfId="1064" xr:uid="{D041C607-1DAB-4373-94DC-6193BBD6E8D6}"/>
    <cellStyle name="20% - Ênfase3 4 3 2 2" xfId="3664" xr:uid="{939E9460-2409-451E-B148-BF3C2F680AAB}"/>
    <cellStyle name="20% - Ênfase3 4 3 2 3" xfId="6244" xr:uid="{D32A59DD-52A9-44D0-BF8A-4FBA006C910C}"/>
    <cellStyle name="20% - Ênfase3 4 3 3" xfId="1065" xr:uid="{490BE811-9237-43AD-8F5F-CD5CFA214158}"/>
    <cellStyle name="20% - Ênfase3 4 3 3 2" xfId="3665" xr:uid="{789F50DA-C330-4C65-BA95-B08AA1600D2C}"/>
    <cellStyle name="20% - Ênfase3 4 3 3 3" xfId="6245" xr:uid="{123AB19C-B0D1-41CF-BBDB-439D3F768FCB}"/>
    <cellStyle name="20% - Ênfase3 4 3 4" xfId="1066" xr:uid="{40998894-0355-4090-A31E-04DE97F5BE12}"/>
    <cellStyle name="20% - Ênfase3 4 3 4 2" xfId="3666" xr:uid="{0C10BAF5-403E-442A-8220-2AF2981C7E36}"/>
    <cellStyle name="20% - Ênfase3 4 3 4 3" xfId="6246" xr:uid="{9D28DCE1-9D6B-4D04-8D4E-A01AACEBE253}"/>
    <cellStyle name="20% - Ênfase3 4 3 5" xfId="2968" xr:uid="{373B6CBC-971B-42BF-B4CA-EDE2641FFD10}"/>
    <cellStyle name="20% - Ênfase3 4 3 6" xfId="5548" xr:uid="{039819F1-F719-48D4-B81F-90FDD033757D}"/>
    <cellStyle name="20% - Ênfase3 4 4" xfId="588" xr:uid="{8A501B7A-9790-46D1-89DB-F47A2BCEB570}"/>
    <cellStyle name="20% - Ênfase3 4 4 2" xfId="1067" xr:uid="{E7675522-EAAE-4A0A-935F-D0DA52E0EE4B}"/>
    <cellStyle name="20% - Ênfase3 4 4 2 2" xfId="3667" xr:uid="{4751F875-8F18-4AEF-9567-D90494CB6632}"/>
    <cellStyle name="20% - Ênfase3 4 4 2 3" xfId="6247" xr:uid="{E5E770C5-5FCA-4563-9ED2-C2F78AF9D322}"/>
    <cellStyle name="20% - Ênfase3 4 4 3" xfId="1068" xr:uid="{A3DD4E6D-6422-4641-BA5A-AF626BBA6A44}"/>
    <cellStyle name="20% - Ênfase3 4 4 3 2" xfId="3668" xr:uid="{B7FEAF10-EB2B-46E7-AC93-7506BED70CB0}"/>
    <cellStyle name="20% - Ênfase3 4 4 3 3" xfId="6248" xr:uid="{34C80BC0-619C-48F9-9361-D9633F1C783E}"/>
    <cellStyle name="20% - Ênfase3 4 4 4" xfId="1069" xr:uid="{948EAA82-5F77-4ADF-8258-A37DA7EA79A3}"/>
    <cellStyle name="20% - Ênfase3 4 4 4 2" xfId="3669" xr:uid="{54E09E77-0D3C-4E64-A445-E6348D66EE52}"/>
    <cellStyle name="20% - Ênfase3 4 4 4 3" xfId="6249" xr:uid="{016B90CE-3CE4-4141-97C8-0AA6B29426E9}"/>
    <cellStyle name="20% - Ênfase3 4 4 5" xfId="3189" xr:uid="{F6698E0C-1822-46DE-8A18-C06BEDCD18F4}"/>
    <cellStyle name="20% - Ênfase3 4 4 6" xfId="5769" xr:uid="{4AD18E1F-FA72-4462-AD55-CED682A6E6DE}"/>
    <cellStyle name="20% - Ênfase3 4 5" xfId="1070" xr:uid="{F7775145-22F2-4F79-A581-AD18AA7454BC}"/>
    <cellStyle name="20% - Ênfase3 4 5 2" xfId="3670" xr:uid="{411B0F31-6A35-42AF-9D56-4E271362D679}"/>
    <cellStyle name="20% - Ênfase3 4 5 3" xfId="6250" xr:uid="{301A2E72-182F-4E5A-8E9B-E2F465F3C842}"/>
    <cellStyle name="20% - Ênfase3 4 6" xfId="1071" xr:uid="{5FA6638D-0CA4-433A-BB8F-98F939DE640F}"/>
    <cellStyle name="20% - Ênfase3 4 6 2" xfId="3671" xr:uid="{6AE70AF3-3326-486B-B649-D31FBD18BDEA}"/>
    <cellStyle name="20% - Ênfase3 4 6 3" xfId="6251" xr:uid="{25559D31-4FD8-4AC3-869E-F68BEB212730}"/>
    <cellStyle name="20% - Ênfase3 4 7" xfId="1072" xr:uid="{A408E60E-6116-4163-8660-7DB712D0984B}"/>
    <cellStyle name="20% - Ênfase3 4 7 2" xfId="3672" xr:uid="{44B2F344-DB93-49B3-BA63-605F7D1ED36C}"/>
    <cellStyle name="20% - Ênfase3 4 7 3" xfId="6252" xr:uid="{2EB8935B-A06B-4022-BD96-30BE68B3117C}"/>
    <cellStyle name="20% - Ênfase3 4 8" xfId="2746" xr:uid="{D89CD405-44A5-4F8A-8B98-A994105CE62D}"/>
    <cellStyle name="20% - Ênfase3 4 9" xfId="5326" xr:uid="{5E5E0A9B-786C-4B2A-9A9E-A5A55352230F}"/>
    <cellStyle name="20% - Ênfase3 5" xfId="103" xr:uid="{0F2D3604-8CB2-4A82-A0EB-75E381D88342}"/>
    <cellStyle name="20% - Ênfase3 5 2" xfId="329" xr:uid="{8792E4AA-A454-405B-A481-AF4A16D68A27}"/>
    <cellStyle name="20% - Ênfase3 5 2 2" xfId="1073" xr:uid="{21F3A1A7-6AB7-4DF3-9EF9-21AB47E02CC8}"/>
    <cellStyle name="20% - Ênfase3 5 2 2 2" xfId="3673" xr:uid="{2A20991E-11DE-483D-9426-C8201FCE4C0A}"/>
    <cellStyle name="20% - Ênfase3 5 2 2 3" xfId="6253" xr:uid="{2CDA039B-14E8-4880-A18F-9005340311B1}"/>
    <cellStyle name="20% - Ênfase3 5 2 3" xfId="1074" xr:uid="{E3F7B9ED-13C8-443B-A776-193055D80A46}"/>
    <cellStyle name="20% - Ênfase3 5 2 3 2" xfId="3674" xr:uid="{EB1C952B-A5A4-4B3E-BA66-40BF8B7F2198}"/>
    <cellStyle name="20% - Ênfase3 5 2 3 3" xfId="6254" xr:uid="{5FBD5734-A042-42C3-85B5-65D34F516108}"/>
    <cellStyle name="20% - Ênfase3 5 2 4" xfId="1075" xr:uid="{D49193D1-F7E9-4468-B7FA-9D9B049D0199}"/>
    <cellStyle name="20% - Ênfase3 5 2 4 2" xfId="3675" xr:uid="{0982CD0F-BB6D-4024-9B45-BFDC99539D51}"/>
    <cellStyle name="20% - Ênfase3 5 2 4 3" xfId="6255" xr:uid="{2DA54EB7-B939-4685-907B-BBB6E10953AC}"/>
    <cellStyle name="20% - Ênfase3 5 2 5" xfId="2930" xr:uid="{437AE5BE-1275-4629-AB7E-CC17B1269584}"/>
    <cellStyle name="20% - Ênfase3 5 2 6" xfId="5510" xr:uid="{9132B4B4-EE2F-45CC-A268-6BD2FB426864}"/>
    <cellStyle name="20% - Ênfase3 5 3" xfId="550" xr:uid="{1EEB7EB6-D355-41EE-BE1C-48EBD9E3042B}"/>
    <cellStyle name="20% - Ênfase3 5 3 2" xfId="1076" xr:uid="{65875254-E299-4B06-9371-A8B5FB938494}"/>
    <cellStyle name="20% - Ênfase3 5 3 2 2" xfId="3676" xr:uid="{0477E2F5-AE7F-4108-B797-0BC76F939CC9}"/>
    <cellStyle name="20% - Ênfase3 5 3 2 3" xfId="6256" xr:uid="{C14D71D6-BDC3-4618-87EA-46B41B1E7308}"/>
    <cellStyle name="20% - Ênfase3 5 3 3" xfId="1077" xr:uid="{A11E790A-7109-4AA0-BF56-69C8561DB466}"/>
    <cellStyle name="20% - Ênfase3 5 3 3 2" xfId="3677" xr:uid="{2ED4AB22-ECF2-4C6F-946A-E663A4122127}"/>
    <cellStyle name="20% - Ênfase3 5 3 3 3" xfId="6257" xr:uid="{757E87E9-B281-4C32-B9CC-1680F9E36DA7}"/>
    <cellStyle name="20% - Ênfase3 5 3 4" xfId="3151" xr:uid="{15E95669-C9D4-4750-872D-A4F4ACE1BC2D}"/>
    <cellStyle name="20% - Ênfase3 5 3 5" xfId="5731" xr:uid="{F8AD4E24-459A-44B1-A44B-BE03D47D5989}"/>
    <cellStyle name="20% - Ênfase3 5 4" xfId="1078" xr:uid="{8E07B4C7-8741-4F66-BE7F-30FC64E1902E}"/>
    <cellStyle name="20% - Ênfase3 5 4 2" xfId="3678" xr:uid="{04F4FEB6-C99E-40BC-A911-99B04BEDE4B1}"/>
    <cellStyle name="20% - Ênfase3 5 4 3" xfId="6258" xr:uid="{D6E3D3AC-6A3E-4818-A515-40A996C777DB}"/>
    <cellStyle name="20% - Ênfase3 5 5" xfId="1079" xr:uid="{83AD8F2F-F792-41CF-93D8-C1FBB8FBB6B8}"/>
    <cellStyle name="20% - Ênfase3 5 5 2" xfId="3679" xr:uid="{A06CD7C8-0C17-43BB-8079-63A28719BB3A}"/>
    <cellStyle name="20% - Ênfase3 5 5 3" xfId="6259" xr:uid="{14A9BC32-CB79-4800-916F-F2B72F1C7E43}"/>
    <cellStyle name="20% - Ênfase3 5 6" xfId="1080" xr:uid="{A36F3C5E-D83B-4F56-89B7-6CEE4D1F2C60}"/>
    <cellStyle name="20% - Ênfase3 5 6 2" xfId="3680" xr:uid="{08345E4E-A999-4E9B-8698-80CE69AC886A}"/>
    <cellStyle name="20% - Ênfase3 5 6 3" xfId="6260" xr:uid="{94188B7F-2F19-4083-A3C4-2C4EBB1FCD4E}"/>
    <cellStyle name="20% - Ênfase3 5 7" xfId="2708" xr:uid="{E35A221F-E148-4E6B-9A26-DEED81E3B036}"/>
    <cellStyle name="20% - Ênfase3 5 8" xfId="5288" xr:uid="{7520F548-400F-4F6F-A371-5A591BA97FE5}"/>
    <cellStyle name="20% - Ênfase3 6" xfId="200" xr:uid="{F2C05766-BB4B-4587-AC3E-229C78C79EE4}"/>
    <cellStyle name="20% - Ênfase3 6 2" xfId="422" xr:uid="{4FC72394-C3F6-4A2F-8488-C977A1061249}"/>
    <cellStyle name="20% - Ênfase3 6 2 2" xfId="1081" xr:uid="{DD68EB8F-2B2F-479D-A2DD-CB6543AD2E2F}"/>
    <cellStyle name="20% - Ênfase3 6 2 2 2" xfId="3681" xr:uid="{2D2025E0-C184-4D0D-B0DB-EA222AD57880}"/>
    <cellStyle name="20% - Ênfase3 6 2 2 3" xfId="6261" xr:uid="{884378D4-AD8D-4E9A-96B8-B0E1F71EF1BF}"/>
    <cellStyle name="20% - Ênfase3 6 2 3" xfId="1082" xr:uid="{EF9DDF3F-1012-41AA-940E-7731832194C9}"/>
    <cellStyle name="20% - Ênfase3 6 2 3 2" xfId="3682" xr:uid="{CE93DC5A-3E95-43DB-BC05-1C5DCFEAD4AF}"/>
    <cellStyle name="20% - Ênfase3 6 2 3 3" xfId="6262" xr:uid="{1C5E1D17-7965-4CAE-B8EB-FB46F822FFD0}"/>
    <cellStyle name="20% - Ênfase3 6 2 4" xfId="1083" xr:uid="{2266F704-9250-4AB9-8DCA-F7A5DB13253A}"/>
    <cellStyle name="20% - Ênfase3 6 2 4 2" xfId="3683" xr:uid="{FD149240-3EE7-48DF-8C4B-1E970B3F933E}"/>
    <cellStyle name="20% - Ênfase3 6 2 4 3" xfId="6263" xr:uid="{AC01D545-2AD9-459C-B1FF-8FD0C7EA3DF9}"/>
    <cellStyle name="20% - Ênfase3 6 2 5" xfId="3023" xr:uid="{E7C2D3EB-521F-4F5A-AE55-FD2CB080EB85}"/>
    <cellStyle name="20% - Ênfase3 6 2 6" xfId="5603" xr:uid="{BE20999C-C01C-422D-B8AC-645A5E800A0F}"/>
    <cellStyle name="20% - Ênfase3 6 3" xfId="643" xr:uid="{CDE49DE7-EFDF-4B85-AE17-117B9F38D417}"/>
    <cellStyle name="20% - Ênfase3 6 3 2" xfId="1084" xr:uid="{2D0FC88B-EDCE-4F4B-855C-BBE49875D51D}"/>
    <cellStyle name="20% - Ênfase3 6 3 2 2" xfId="3684" xr:uid="{1982E9BE-ABDC-4D5F-8426-811856564AA0}"/>
    <cellStyle name="20% - Ênfase3 6 3 2 3" xfId="6264" xr:uid="{019053C8-B4E3-49ED-907A-86EAAE878CD7}"/>
    <cellStyle name="20% - Ênfase3 6 3 3" xfId="1085" xr:uid="{8D598970-F00D-46A7-93D8-E969D18EAB91}"/>
    <cellStyle name="20% - Ênfase3 6 3 3 2" xfId="3685" xr:uid="{8318D300-9B12-485B-AB78-632128D54C85}"/>
    <cellStyle name="20% - Ênfase3 6 3 3 3" xfId="6265" xr:uid="{D171612B-E151-4413-B785-C2FCC5D09238}"/>
    <cellStyle name="20% - Ênfase3 6 3 4" xfId="3244" xr:uid="{C242BC4D-A3C1-42FA-BCED-6F4D780EE8A9}"/>
    <cellStyle name="20% - Ênfase3 6 3 5" xfId="5824" xr:uid="{39A178D7-8DF0-427F-A3B6-10A506ED24E1}"/>
    <cellStyle name="20% - Ênfase3 6 4" xfId="1086" xr:uid="{4068D98D-CA68-4B1D-902E-1EE39BD987A6}"/>
    <cellStyle name="20% - Ênfase3 6 4 2" xfId="3686" xr:uid="{6C805A41-96C7-42D9-9A4D-55F3E4567592}"/>
    <cellStyle name="20% - Ênfase3 6 4 3" xfId="6266" xr:uid="{A08F7E3C-A7A5-49E6-B53B-70FFF553C059}"/>
    <cellStyle name="20% - Ênfase3 6 5" xfId="1087" xr:uid="{F0356874-528C-4738-892C-9EF67692716A}"/>
    <cellStyle name="20% - Ênfase3 6 5 2" xfId="3687" xr:uid="{5F058B36-88FB-42CB-951B-2219189FC810}"/>
    <cellStyle name="20% - Ênfase3 6 5 3" xfId="6267" xr:uid="{32943450-44FB-4399-BE5D-5B524F580E08}"/>
    <cellStyle name="20% - Ênfase3 6 6" xfId="1088" xr:uid="{7A5A39CA-AC97-4063-B27F-4AF1D942CC70}"/>
    <cellStyle name="20% - Ênfase3 6 6 2" xfId="3688" xr:uid="{4113569F-B7A6-4295-BDE7-F4BCEC666955}"/>
    <cellStyle name="20% - Ênfase3 6 6 3" xfId="6268" xr:uid="{51DB36D4-3888-470A-88CC-DC53A64BEE83}"/>
    <cellStyle name="20% - Ênfase3 6 7" xfId="2801" xr:uid="{F89D14EB-1A1E-4448-9CBB-F13A3342E46A}"/>
    <cellStyle name="20% - Ênfase3 6 8" xfId="5381" xr:uid="{AF11596E-9871-4867-87EB-D118CD9A9759}"/>
    <cellStyle name="20% - Ênfase3 7" xfId="296" xr:uid="{A9087FDE-582E-41F5-A330-D7DBC0819A9A}"/>
    <cellStyle name="20% - Ênfase3 7 2" xfId="1089" xr:uid="{8B497424-3A8E-4FBD-88FA-4B3C96CC7E8E}"/>
    <cellStyle name="20% - Ênfase3 7 2 2" xfId="3689" xr:uid="{386D3CDC-8C53-49FC-8AE9-1E89B1A736D3}"/>
    <cellStyle name="20% - Ênfase3 7 2 3" xfId="6269" xr:uid="{F289B6CC-A028-4377-99F0-0972F80FF7D3}"/>
    <cellStyle name="20% - Ênfase3 7 3" xfId="1090" xr:uid="{3F5B1CD3-317D-45D9-B4A6-24B03F865FC5}"/>
    <cellStyle name="20% - Ênfase3 7 3 2" xfId="3690" xr:uid="{ADF58937-B06F-4DBF-BFCF-BE683B615011}"/>
    <cellStyle name="20% - Ênfase3 7 3 3" xfId="6270" xr:uid="{0FB6C427-713B-41AC-95E9-5F4E5CC12757}"/>
    <cellStyle name="20% - Ênfase3 7 4" xfId="1091" xr:uid="{E2AE014E-0F4A-45C7-A4AD-1F0745546508}"/>
    <cellStyle name="20% - Ênfase3 7 4 2" xfId="3691" xr:uid="{D4C08829-D579-4520-B447-AB0A9965473A}"/>
    <cellStyle name="20% - Ênfase3 7 4 3" xfId="6271" xr:uid="{11799D25-6CAB-4A0A-AD57-2440EC817032}"/>
    <cellStyle name="20% - Ênfase3 7 5" xfId="2897" xr:uid="{7F2757D7-92EF-4E68-A920-6D19DCBDF0D6}"/>
    <cellStyle name="20% - Ênfase3 7 6" xfId="5477" xr:uid="{12ACAA3C-7822-4939-B330-07DFCFDA65CB}"/>
    <cellStyle name="20% - Ênfase3 8" xfId="517" xr:uid="{0B3C2043-F208-42A0-BBE0-90A849B41EDA}"/>
    <cellStyle name="20% - Ênfase3 8 2" xfId="1092" xr:uid="{60A3564B-F277-4BCB-BE4F-8E5D710FBE3A}"/>
    <cellStyle name="20% - Ênfase3 8 2 2" xfId="3692" xr:uid="{76F0B24E-2769-4DFE-B3FF-9062E2222D68}"/>
    <cellStyle name="20% - Ênfase3 8 2 3" xfId="6272" xr:uid="{33693566-FB5B-4EA9-A0FE-75E9C86E8708}"/>
    <cellStyle name="20% - Ênfase3 8 3" xfId="1093" xr:uid="{A4B2D3FA-972A-4F87-A493-62C33182AA50}"/>
    <cellStyle name="20% - Ênfase3 8 3 2" xfId="3693" xr:uid="{0BF6F212-8D79-4394-83E5-D40E24BBA4E9}"/>
    <cellStyle name="20% - Ênfase3 8 3 3" xfId="6273" xr:uid="{4BFDAF64-DC7E-4C7D-948C-A1C5FB168DBB}"/>
    <cellStyle name="20% - Ênfase3 8 4" xfId="1094" xr:uid="{D0765718-B155-44AE-86B4-260C9D68CD5F}"/>
    <cellStyle name="20% - Ênfase3 8 4 2" xfId="3694" xr:uid="{DD7DB3EB-D805-4778-82FA-236197CB5EEB}"/>
    <cellStyle name="20% - Ênfase3 8 4 3" xfId="6274" xr:uid="{F6D06AA7-29CB-4ABD-B90D-38FF22422D90}"/>
    <cellStyle name="20% - Ênfase3 8 5" xfId="3118" xr:uid="{A5CE6EF1-04BE-49C5-B579-79C2F3506B28}"/>
    <cellStyle name="20% - Ênfase3 8 6" xfId="5698" xr:uid="{F15CD189-7F32-4879-A69D-C06904758AE9}"/>
    <cellStyle name="20% - Ênfase3 9" xfId="1095" xr:uid="{962B496E-E02D-4C41-B00A-6F0B7F0450FF}"/>
    <cellStyle name="20% - Ênfase3 9 2" xfId="3695" xr:uid="{65E671C6-9B2E-4943-97CC-FE344B00E88A}"/>
    <cellStyle name="20% - Ênfase3 9 3" xfId="6275" xr:uid="{20AF24F3-4629-4782-824C-449CE5EF26ED}"/>
    <cellStyle name="20% - Ênfase4" xfId="44" builtinId="42" customBuiltin="1"/>
    <cellStyle name="20% - Ênfase4 10" xfId="1096" xr:uid="{34E80E84-F230-4B66-8220-B429041EC9A9}"/>
    <cellStyle name="20% - Ênfase4 10 2" xfId="3696" xr:uid="{349FF2C5-1FDB-4EF7-9268-07A05B37F566}"/>
    <cellStyle name="20% - Ênfase4 10 3" xfId="6276" xr:uid="{C9AA7F72-8C35-4ED3-BD0D-414BA1A23914}"/>
    <cellStyle name="20% - Ênfase4 11" xfId="1097" xr:uid="{BE70ED6A-7A6C-4EF7-88A5-90136C502EE4}"/>
    <cellStyle name="20% - Ênfase4 11 2" xfId="3697" xr:uid="{7BF8F3E8-A87A-4746-B0B1-185FF0B7BA51}"/>
    <cellStyle name="20% - Ênfase4 11 3" xfId="6277" xr:uid="{B71FC6C3-CDD9-4CF7-A6CC-A6B6624C644C}"/>
    <cellStyle name="20% - Ênfase4 12" xfId="2645" xr:uid="{82C2689E-60C7-44F4-B0C8-D30F924BD0C5}"/>
    <cellStyle name="20% - Ênfase4 12 2" xfId="5228" xr:uid="{65C09D1E-7DD3-4EBC-9DA3-E85EA8E464AB}"/>
    <cellStyle name="20% - Ênfase4 12 3" xfId="7808" xr:uid="{FFEA0FC4-F3D1-47AE-9CD1-FF917BE19414}"/>
    <cellStyle name="20% - Ênfase4 13" xfId="2676" xr:uid="{2EF9258B-905F-4474-97BB-B9795517D948}"/>
    <cellStyle name="20% - Ênfase4 14" xfId="5256" xr:uid="{B53B96FA-9C7A-484D-92E8-7E172AF57813}"/>
    <cellStyle name="20% - Ênfase4 2" xfId="88" xr:uid="{7BA56751-983A-434E-824C-35289E499664}"/>
    <cellStyle name="20% - Ênfase4 2 10" xfId="1098" xr:uid="{9B91A57E-B010-40B3-8CD9-3600A2FCC000}"/>
    <cellStyle name="20% - Ênfase4 2 10 2" xfId="3698" xr:uid="{8B2EED7D-280A-466F-9A90-01D7115933A5}"/>
    <cellStyle name="20% - Ênfase4 2 10 3" xfId="6278" xr:uid="{8049FF27-0A0D-458C-A546-FF949852E658}"/>
    <cellStyle name="20% - Ênfase4 2 11" xfId="2694" xr:uid="{07FB3783-871C-41D3-B58B-0EF0BD8933A6}"/>
    <cellStyle name="20% - Ênfase4 2 12" xfId="5274" xr:uid="{E25215AE-7033-4DF5-AB90-4F083114A0EE}"/>
    <cellStyle name="20% - Ênfase4 2 2" xfId="163" xr:uid="{8B2A385E-C1D4-4706-B09F-14E426C2105E}"/>
    <cellStyle name="20% - Ênfase4 2 2 2" xfId="259" xr:uid="{6BC46221-05D3-4E80-8D39-FA5D82DB7180}"/>
    <cellStyle name="20% - Ênfase4 2 2 2 2" xfId="480" xr:uid="{59D4D7A4-C068-48E2-B550-DAC659E9A4AA}"/>
    <cellStyle name="20% - Ênfase4 2 2 2 2 2" xfId="1099" xr:uid="{19AE1807-B38E-401D-991F-56F95496FB2A}"/>
    <cellStyle name="20% - Ênfase4 2 2 2 2 2 2" xfId="3699" xr:uid="{2FB94E2F-40D9-493E-9A95-5E4A62CE493A}"/>
    <cellStyle name="20% - Ênfase4 2 2 2 2 2 3" xfId="6279" xr:uid="{8CDC2F95-1B7E-41B8-93B5-0D392C9702B5}"/>
    <cellStyle name="20% - Ênfase4 2 2 2 2 3" xfId="1100" xr:uid="{8CAC20B8-C26E-4266-98A5-E64989ADF45E}"/>
    <cellStyle name="20% - Ênfase4 2 2 2 2 3 2" xfId="3700" xr:uid="{EB3F71DE-8B60-4716-8640-4514650998BC}"/>
    <cellStyle name="20% - Ênfase4 2 2 2 2 3 3" xfId="6280" xr:uid="{DE38394D-B590-42FC-9740-36E2F1E720D0}"/>
    <cellStyle name="20% - Ênfase4 2 2 2 2 4" xfId="1101" xr:uid="{280CCE53-765C-4362-B811-3BCC1D0673E4}"/>
    <cellStyle name="20% - Ênfase4 2 2 2 2 4 2" xfId="3701" xr:uid="{AE30D9C8-DB3B-4F7B-9329-2C3844226DFC}"/>
    <cellStyle name="20% - Ênfase4 2 2 2 2 4 3" xfId="6281" xr:uid="{3A3FF42D-EA69-4EEB-9020-3CA21477F2BE}"/>
    <cellStyle name="20% - Ênfase4 2 2 2 2 5" xfId="3081" xr:uid="{D2B98D9C-6B97-4C91-A459-A474BE817566}"/>
    <cellStyle name="20% - Ênfase4 2 2 2 2 6" xfId="5661" xr:uid="{6337120B-8E3F-45FD-9A12-4233DC39570D}"/>
    <cellStyle name="20% - Ênfase4 2 2 2 3" xfId="701" xr:uid="{7ECF5DFC-BB96-4C6A-B01E-99F942B79B8E}"/>
    <cellStyle name="20% - Ênfase4 2 2 2 3 2" xfId="1102" xr:uid="{600ECC85-6C35-433B-85FC-43027FFDD2D0}"/>
    <cellStyle name="20% - Ênfase4 2 2 2 3 2 2" xfId="3702" xr:uid="{78C89122-A0E2-4DF7-A0E0-243CB6C9F623}"/>
    <cellStyle name="20% - Ênfase4 2 2 2 3 2 3" xfId="6282" xr:uid="{9C5EB312-B5C7-4AF2-B8B1-C7F3E506439A}"/>
    <cellStyle name="20% - Ênfase4 2 2 2 3 3" xfId="1103" xr:uid="{EAB245FD-26D3-49D2-9881-56DA9296934A}"/>
    <cellStyle name="20% - Ênfase4 2 2 2 3 3 2" xfId="3703" xr:uid="{AB1EE6B5-ACFE-4187-A0CF-0FCFF7814FD0}"/>
    <cellStyle name="20% - Ênfase4 2 2 2 3 3 3" xfId="6283" xr:uid="{F9E292E2-7248-4CA1-A5D3-7DCD7D8EB2D0}"/>
    <cellStyle name="20% - Ênfase4 2 2 2 3 4" xfId="3302" xr:uid="{FE52DEA2-9C11-485A-A311-27E8081E2E59}"/>
    <cellStyle name="20% - Ênfase4 2 2 2 3 5" xfId="5882" xr:uid="{6E2A61FC-E24F-4C1A-BA30-120058342DF6}"/>
    <cellStyle name="20% - Ênfase4 2 2 2 4" xfId="1104" xr:uid="{8F984185-457F-43E0-A483-615CD0DA857D}"/>
    <cellStyle name="20% - Ênfase4 2 2 2 4 2" xfId="3704" xr:uid="{5370BA7D-522A-41F5-98B4-E249149C9B66}"/>
    <cellStyle name="20% - Ênfase4 2 2 2 4 3" xfId="6284" xr:uid="{FB204A6E-E75A-4D9A-8AD1-EA3AF8622F68}"/>
    <cellStyle name="20% - Ênfase4 2 2 2 5" xfId="1105" xr:uid="{2A8F0D8F-E323-46EC-8174-35C0FAC7D781}"/>
    <cellStyle name="20% - Ênfase4 2 2 2 5 2" xfId="3705" xr:uid="{036B8209-5BD5-45C9-B9F4-549E7070E9FC}"/>
    <cellStyle name="20% - Ênfase4 2 2 2 5 3" xfId="6285" xr:uid="{6F3E4DE8-2E08-49C4-86BF-7F0B3AA02DCD}"/>
    <cellStyle name="20% - Ênfase4 2 2 2 6" xfId="1106" xr:uid="{D1C2D9A1-D104-4456-9303-AEB2927AF7E7}"/>
    <cellStyle name="20% - Ênfase4 2 2 2 6 2" xfId="3706" xr:uid="{130ABFC9-7EDB-4BBA-98D7-4E178FD7B2B2}"/>
    <cellStyle name="20% - Ênfase4 2 2 2 6 3" xfId="6286" xr:uid="{07C081FC-4193-402F-8376-B5E7E8B6CC49}"/>
    <cellStyle name="20% - Ênfase4 2 2 2 7" xfId="2860" xr:uid="{81855C9C-09AA-4BF5-8453-B30329C3BEF2}"/>
    <cellStyle name="20% - Ênfase4 2 2 2 8" xfId="5440" xr:uid="{FF12801A-C7D0-4464-A039-D0675E6FAD3B}"/>
    <cellStyle name="20% - Ênfase4 2 2 3" xfId="385" xr:uid="{E446F9F8-7185-42C1-B824-1E1F62E74865}"/>
    <cellStyle name="20% - Ênfase4 2 2 3 2" xfId="1107" xr:uid="{5A78C1B4-C25B-4D48-8BAF-4825C7B8E7A6}"/>
    <cellStyle name="20% - Ênfase4 2 2 3 2 2" xfId="3707" xr:uid="{D221F0B2-CA48-4435-9356-08825AFE6D02}"/>
    <cellStyle name="20% - Ênfase4 2 2 3 2 3" xfId="6287" xr:uid="{44C1B3E5-C676-4329-B0B8-DF9EA79ACAE7}"/>
    <cellStyle name="20% - Ênfase4 2 2 3 3" xfId="1108" xr:uid="{CAD4E76D-7E5A-4402-84D8-AE1C7CEE5917}"/>
    <cellStyle name="20% - Ênfase4 2 2 3 3 2" xfId="3708" xr:uid="{5BCCB154-6A83-4C2A-AF54-7942F9246254}"/>
    <cellStyle name="20% - Ênfase4 2 2 3 3 3" xfId="6288" xr:uid="{7099E9D1-6216-419D-B1B5-48413D459CA8}"/>
    <cellStyle name="20% - Ênfase4 2 2 3 4" xfId="1109" xr:uid="{251EC843-1D1D-4E85-8E14-7438A4F4CC92}"/>
    <cellStyle name="20% - Ênfase4 2 2 3 4 2" xfId="3709" xr:uid="{B4856975-1CD5-4988-9656-BB7DBF57F3F1}"/>
    <cellStyle name="20% - Ênfase4 2 2 3 4 3" xfId="6289" xr:uid="{419C80ED-CD63-4664-A04C-E8FAF9AB3D7B}"/>
    <cellStyle name="20% - Ênfase4 2 2 3 5" xfId="2986" xr:uid="{510CE50E-2279-41E9-8E3E-6CB2728AF9F5}"/>
    <cellStyle name="20% - Ênfase4 2 2 3 6" xfId="5566" xr:uid="{AAB37517-868E-4DF8-8CE3-92573CE59FC5}"/>
    <cellStyle name="20% - Ênfase4 2 2 4" xfId="606" xr:uid="{C569617C-E106-4BA6-BE64-559F73EAD96E}"/>
    <cellStyle name="20% - Ênfase4 2 2 4 2" xfId="1110" xr:uid="{CBF64066-6B4F-4171-BB74-B1CE487FE5E7}"/>
    <cellStyle name="20% - Ênfase4 2 2 4 2 2" xfId="3710" xr:uid="{07123C4A-F55B-4B74-835B-CC451C8F81D0}"/>
    <cellStyle name="20% - Ênfase4 2 2 4 2 3" xfId="6290" xr:uid="{1F4D6725-7C60-4667-AF40-539571C36DD6}"/>
    <cellStyle name="20% - Ênfase4 2 2 4 3" xfId="1111" xr:uid="{3B5D9732-A6AD-4448-BA20-F60EABCD4DE2}"/>
    <cellStyle name="20% - Ênfase4 2 2 4 3 2" xfId="3711" xr:uid="{9BB467B1-8C39-46AF-8C97-8EF7CCA73B43}"/>
    <cellStyle name="20% - Ênfase4 2 2 4 3 3" xfId="6291" xr:uid="{31AF7FBC-F242-4E1E-85D0-72F818824485}"/>
    <cellStyle name="20% - Ênfase4 2 2 4 4" xfId="1112" xr:uid="{BB465A30-3A0F-44AF-BC07-F0E14B523B17}"/>
    <cellStyle name="20% - Ênfase4 2 2 4 4 2" xfId="3712" xr:uid="{04D157EA-DDE5-4632-BD31-82BF1E6E89E5}"/>
    <cellStyle name="20% - Ênfase4 2 2 4 4 3" xfId="6292" xr:uid="{FD82668E-1BB4-452A-80A1-CDFCC063BFE6}"/>
    <cellStyle name="20% - Ênfase4 2 2 4 5" xfId="3207" xr:uid="{27450865-E676-4B82-A48E-956AF3302DFD}"/>
    <cellStyle name="20% - Ênfase4 2 2 4 6" xfId="5787" xr:uid="{57FF9D64-F091-489C-AD05-065E51FAD263}"/>
    <cellStyle name="20% - Ênfase4 2 2 5" xfId="1113" xr:uid="{7577C78D-141C-4D68-970E-A41DE540071C}"/>
    <cellStyle name="20% - Ênfase4 2 2 5 2" xfId="3713" xr:uid="{EF7526F0-B440-4D73-B1A6-5F03F2B3C6C2}"/>
    <cellStyle name="20% - Ênfase4 2 2 5 3" xfId="6293" xr:uid="{8939F4EC-54B3-4A85-8F26-C2264F82325E}"/>
    <cellStyle name="20% - Ênfase4 2 2 6" xfId="1114" xr:uid="{42EA7533-A0E5-4D42-B7D5-6DA7CA27B2BB}"/>
    <cellStyle name="20% - Ênfase4 2 2 6 2" xfId="3714" xr:uid="{87B9E87D-0368-4CA6-A897-7FBB64F4B67A}"/>
    <cellStyle name="20% - Ênfase4 2 2 6 3" xfId="6294" xr:uid="{BE1CCA2F-C432-4C84-B4B1-56635674C4CF}"/>
    <cellStyle name="20% - Ênfase4 2 2 7" xfId="1115" xr:uid="{6C9C1758-2373-4F30-B732-978A11A743B4}"/>
    <cellStyle name="20% - Ênfase4 2 2 7 2" xfId="3715" xr:uid="{E6F7531C-659A-41CD-8FB0-5798DD516463}"/>
    <cellStyle name="20% - Ênfase4 2 2 7 3" xfId="6295" xr:uid="{97FDB182-46F3-4DB1-8E2B-3CD62305119D}"/>
    <cellStyle name="20% - Ênfase4 2 2 8" xfId="2764" xr:uid="{9F3ACE1D-6664-40B5-ABE1-09754E69A130}"/>
    <cellStyle name="20% - Ênfase4 2 2 9" xfId="5344" xr:uid="{43EA2DD6-3E8E-4568-AA2E-B2F8920607FE}"/>
    <cellStyle name="20% - Ênfase4 2 3" xfId="187" xr:uid="{57105D33-FBD6-406C-BD00-6AE6608D30C0}"/>
    <cellStyle name="20% - Ênfase4 2 3 2" xfId="283" xr:uid="{5B4D39A3-AA13-4194-A3DB-B43184478D82}"/>
    <cellStyle name="20% - Ênfase4 2 3 2 2" xfId="504" xr:uid="{2F3F9E82-2497-4EA1-9AE7-6330354196E9}"/>
    <cellStyle name="20% - Ênfase4 2 3 2 2 2" xfId="1116" xr:uid="{2279E128-5D83-4166-B912-EEE471210D94}"/>
    <cellStyle name="20% - Ênfase4 2 3 2 2 2 2" xfId="3716" xr:uid="{3083DD22-29A5-4840-95AE-E6069E11FC63}"/>
    <cellStyle name="20% - Ênfase4 2 3 2 2 2 3" xfId="6296" xr:uid="{EF8C586D-F760-4B95-8E8B-2F810976689A}"/>
    <cellStyle name="20% - Ênfase4 2 3 2 2 3" xfId="1117" xr:uid="{73DF5862-FCA9-45AD-A1F9-863C5B00480C}"/>
    <cellStyle name="20% - Ênfase4 2 3 2 2 3 2" xfId="3717" xr:uid="{84E9EC1C-5A45-48E4-B6DF-68B687C97D0D}"/>
    <cellStyle name="20% - Ênfase4 2 3 2 2 3 3" xfId="6297" xr:uid="{4F539746-49DB-458D-A4BB-2C556CC2585A}"/>
    <cellStyle name="20% - Ênfase4 2 3 2 2 4" xfId="1118" xr:uid="{DDA1F683-9BA9-4771-B2A1-6DFE41E9345A}"/>
    <cellStyle name="20% - Ênfase4 2 3 2 2 4 2" xfId="3718" xr:uid="{DB03790E-C8DE-448C-8533-6E929E1D7DF9}"/>
    <cellStyle name="20% - Ênfase4 2 3 2 2 4 3" xfId="6298" xr:uid="{93A043BA-592D-46F2-AF3A-1319FF348B16}"/>
    <cellStyle name="20% - Ênfase4 2 3 2 2 5" xfId="3105" xr:uid="{D105A9C0-4C97-4416-9E89-3F74E8ED3A7E}"/>
    <cellStyle name="20% - Ênfase4 2 3 2 2 6" xfId="5685" xr:uid="{9020D4A7-C6C0-4DEA-96BC-94B6772B5940}"/>
    <cellStyle name="20% - Ênfase4 2 3 2 3" xfId="725" xr:uid="{690BB1E2-7DB3-4E1A-BAF2-8AEB7722ED4B}"/>
    <cellStyle name="20% - Ênfase4 2 3 2 3 2" xfId="1119" xr:uid="{A4DA46CB-299F-4DFA-971F-F2D24D942850}"/>
    <cellStyle name="20% - Ênfase4 2 3 2 3 2 2" xfId="3719" xr:uid="{4D6D7A85-6BF8-4347-B5F0-CF746CC082DF}"/>
    <cellStyle name="20% - Ênfase4 2 3 2 3 2 3" xfId="6299" xr:uid="{A5331E4B-EDA0-49AD-9720-70989D8457AD}"/>
    <cellStyle name="20% - Ênfase4 2 3 2 3 3" xfId="1120" xr:uid="{4F6EA8FB-907B-46B9-A87A-616391F583E0}"/>
    <cellStyle name="20% - Ênfase4 2 3 2 3 3 2" xfId="3720" xr:uid="{AF6019AF-AAC3-49E6-85CD-7C1E359FC233}"/>
    <cellStyle name="20% - Ênfase4 2 3 2 3 3 3" xfId="6300" xr:uid="{8765C893-1777-46C6-81E9-19173E257F5B}"/>
    <cellStyle name="20% - Ênfase4 2 3 2 3 4" xfId="3326" xr:uid="{F97F6646-D578-4AED-B11F-D6E588F75CCB}"/>
    <cellStyle name="20% - Ênfase4 2 3 2 3 5" xfId="5906" xr:uid="{DDD72845-CE5C-4FEC-BF06-601EA82618B4}"/>
    <cellStyle name="20% - Ênfase4 2 3 2 4" xfId="1121" xr:uid="{D0CEED87-24B2-4B3A-9EA0-98783EA5ADD2}"/>
    <cellStyle name="20% - Ênfase4 2 3 2 4 2" xfId="3721" xr:uid="{F6451CA6-0C54-4215-A39E-8B5463895AC8}"/>
    <cellStyle name="20% - Ênfase4 2 3 2 4 3" xfId="6301" xr:uid="{F6FF0280-3930-4F4B-A9EA-810A7E682634}"/>
    <cellStyle name="20% - Ênfase4 2 3 2 5" xfId="1122" xr:uid="{87A8F164-417E-4441-8892-16B2A69D005F}"/>
    <cellStyle name="20% - Ênfase4 2 3 2 5 2" xfId="3722" xr:uid="{6D2C6456-C5D2-4F85-BA0A-A6F3FFD8CEB7}"/>
    <cellStyle name="20% - Ênfase4 2 3 2 5 3" xfId="6302" xr:uid="{E500286F-143B-4429-8759-105609715C2C}"/>
    <cellStyle name="20% - Ênfase4 2 3 2 6" xfId="1123" xr:uid="{182BAC46-E791-4C5A-BE11-406C0426851F}"/>
    <cellStyle name="20% - Ênfase4 2 3 2 6 2" xfId="3723" xr:uid="{6E358EFD-B4F4-4DD3-B446-CEFC35895D40}"/>
    <cellStyle name="20% - Ênfase4 2 3 2 6 3" xfId="6303" xr:uid="{CDD2B678-5E54-4DC3-BD9D-FF286BDA718C}"/>
    <cellStyle name="20% - Ênfase4 2 3 2 7" xfId="2884" xr:uid="{3736BED9-07DA-46CF-82C9-D0B0C10F33A8}"/>
    <cellStyle name="20% - Ênfase4 2 3 2 8" xfId="5464" xr:uid="{54493B98-65D0-4CD9-B7E9-B04B9CBA5CB2}"/>
    <cellStyle name="20% - Ênfase4 2 3 3" xfId="409" xr:uid="{D2E4618D-A221-4051-91D9-28A42AF08DEB}"/>
    <cellStyle name="20% - Ênfase4 2 3 3 2" xfId="1124" xr:uid="{789CEF72-8A04-4874-BB40-181841FAD857}"/>
    <cellStyle name="20% - Ênfase4 2 3 3 2 2" xfId="3724" xr:uid="{F3FEFA12-BFB8-4552-8809-4299260675D5}"/>
    <cellStyle name="20% - Ênfase4 2 3 3 2 3" xfId="6304" xr:uid="{8C20620D-B40A-4AAB-9DF4-ADDF1D2047FE}"/>
    <cellStyle name="20% - Ênfase4 2 3 3 3" xfId="1125" xr:uid="{1A593830-962E-4C6C-86C1-C715AEEB22D2}"/>
    <cellStyle name="20% - Ênfase4 2 3 3 3 2" xfId="3725" xr:uid="{EE8D3794-1986-4554-9719-20ADFD1DF758}"/>
    <cellStyle name="20% - Ênfase4 2 3 3 3 3" xfId="6305" xr:uid="{163055BD-B8B7-4D27-B6C6-D0EACC851757}"/>
    <cellStyle name="20% - Ênfase4 2 3 3 4" xfId="1126" xr:uid="{94EE5D19-BEB6-46FB-8249-0C0EBC740A4B}"/>
    <cellStyle name="20% - Ênfase4 2 3 3 4 2" xfId="3726" xr:uid="{5EB7A0C0-BBF4-495F-B4BF-9F41C6FF6573}"/>
    <cellStyle name="20% - Ênfase4 2 3 3 4 3" xfId="6306" xr:uid="{DA94F983-A05D-40B4-8727-095C505379FB}"/>
    <cellStyle name="20% - Ênfase4 2 3 3 5" xfId="3010" xr:uid="{42B17806-9499-48A7-B951-426F56273C13}"/>
    <cellStyle name="20% - Ênfase4 2 3 3 6" xfId="5590" xr:uid="{59DC53FF-B5B4-404D-A6FC-EFD73BAAFE7E}"/>
    <cellStyle name="20% - Ênfase4 2 3 4" xfId="630" xr:uid="{C9E48231-7CE8-4C71-991B-34CA9AE26358}"/>
    <cellStyle name="20% - Ênfase4 2 3 4 2" xfId="1127" xr:uid="{B4FB1E38-E042-4461-8F8B-23B254977691}"/>
    <cellStyle name="20% - Ênfase4 2 3 4 2 2" xfId="3727" xr:uid="{393393A6-A523-4FB5-9C22-FA4296BDF37B}"/>
    <cellStyle name="20% - Ênfase4 2 3 4 2 3" xfId="6307" xr:uid="{FAEC1A65-22AB-4D45-883B-B52CD33134FD}"/>
    <cellStyle name="20% - Ênfase4 2 3 4 3" xfId="1128" xr:uid="{D25DA1F5-EB80-4C56-9CA9-D4BAF0F0298D}"/>
    <cellStyle name="20% - Ênfase4 2 3 4 3 2" xfId="3728" xr:uid="{98FBA72C-262E-4052-AB29-54049976940F}"/>
    <cellStyle name="20% - Ênfase4 2 3 4 3 3" xfId="6308" xr:uid="{DB42B5A6-D5E6-4CCF-9916-DFACFC8CDD73}"/>
    <cellStyle name="20% - Ênfase4 2 3 4 4" xfId="1129" xr:uid="{937C69DC-E83A-40A9-BDF9-549648877B1F}"/>
    <cellStyle name="20% - Ênfase4 2 3 4 4 2" xfId="3729" xr:uid="{88EB0D5E-CE0F-4F25-802D-D23822CC75B3}"/>
    <cellStyle name="20% - Ênfase4 2 3 4 4 3" xfId="6309" xr:uid="{14EE558B-ED66-41CC-B18C-0A0D74958518}"/>
    <cellStyle name="20% - Ênfase4 2 3 4 5" xfId="3231" xr:uid="{EA7A49AC-F252-4781-ACB1-4A40C01B31DC}"/>
    <cellStyle name="20% - Ênfase4 2 3 4 6" xfId="5811" xr:uid="{FD4CA373-76D8-458C-8F8D-EF9EA6632FAE}"/>
    <cellStyle name="20% - Ênfase4 2 3 5" xfId="1130" xr:uid="{6A4FFF3C-4F9F-4BD6-9758-B7C945B3BE9A}"/>
    <cellStyle name="20% - Ênfase4 2 3 5 2" xfId="3730" xr:uid="{0D7A9895-F0C3-4086-A9AA-72B4F6DDF885}"/>
    <cellStyle name="20% - Ênfase4 2 3 5 3" xfId="6310" xr:uid="{2E297ADE-0D46-416F-B23A-D25DB403CFB4}"/>
    <cellStyle name="20% - Ênfase4 2 3 6" xfId="1131" xr:uid="{7AD327F0-3AF0-459F-BCFC-3545EB445816}"/>
    <cellStyle name="20% - Ênfase4 2 3 6 2" xfId="3731" xr:uid="{C99B1005-7528-4A0F-B053-522DD9220845}"/>
    <cellStyle name="20% - Ênfase4 2 3 6 3" xfId="6311" xr:uid="{23EC4050-17CC-491E-B85A-C7742F5080F5}"/>
    <cellStyle name="20% - Ênfase4 2 3 7" xfId="1132" xr:uid="{F2BC93A1-F4D9-4B08-A49D-EAF0EEC8FF83}"/>
    <cellStyle name="20% - Ênfase4 2 3 7 2" xfId="3732" xr:uid="{6FE2C2D6-BC5D-4205-97F6-A051259BE603}"/>
    <cellStyle name="20% - Ênfase4 2 3 7 3" xfId="6312" xr:uid="{CA230C91-3438-4B1C-883D-D5EBCE51D36A}"/>
    <cellStyle name="20% - Ênfase4 2 3 8" xfId="2788" xr:uid="{2D1602CE-61BC-414E-8C4C-D467F75F1A9B}"/>
    <cellStyle name="20% - Ênfase4 2 3 9" xfId="5368" xr:uid="{5A65A110-4075-4DF4-B165-FE16FB6AD60B}"/>
    <cellStyle name="20% - Ênfase4 2 4" xfId="121" xr:uid="{7ECA9410-7271-4208-8BCD-F9AF69678483}"/>
    <cellStyle name="20% - Ênfase4 2 4 2" xfId="347" xr:uid="{8A1B8D5C-5FB0-4ECE-A05B-79355D88072C}"/>
    <cellStyle name="20% - Ênfase4 2 4 2 2" xfId="1133" xr:uid="{063EAF42-2DC2-47A9-AF7C-657EFB9F0CA2}"/>
    <cellStyle name="20% - Ênfase4 2 4 2 2 2" xfId="3733" xr:uid="{CE08F254-E971-470A-82C6-C8F6122C6610}"/>
    <cellStyle name="20% - Ênfase4 2 4 2 2 3" xfId="6313" xr:uid="{BFB6DA82-2A86-4E3E-913D-902172EE5B7C}"/>
    <cellStyle name="20% - Ênfase4 2 4 2 3" xfId="1134" xr:uid="{059A1153-791E-4B14-B025-1E34B92C1ABF}"/>
    <cellStyle name="20% - Ênfase4 2 4 2 3 2" xfId="3734" xr:uid="{93FAFF9F-FC2B-4C97-ACF0-378267E2213D}"/>
    <cellStyle name="20% - Ênfase4 2 4 2 3 3" xfId="6314" xr:uid="{A6C9D227-2D11-4143-BD21-DBE6269E2524}"/>
    <cellStyle name="20% - Ênfase4 2 4 2 4" xfId="1135" xr:uid="{0074D6CB-B604-4E39-90BD-D4A7BA79DA63}"/>
    <cellStyle name="20% - Ênfase4 2 4 2 4 2" xfId="3735" xr:uid="{C7630B3B-5DE0-44E2-885D-3CDCE1D3A23E}"/>
    <cellStyle name="20% - Ênfase4 2 4 2 4 3" xfId="6315" xr:uid="{7DD90960-AE1E-4F85-9133-6BBEEA687A8B}"/>
    <cellStyle name="20% - Ênfase4 2 4 2 5" xfId="2948" xr:uid="{C507A060-8EEF-488C-882A-6632DA49CF60}"/>
    <cellStyle name="20% - Ênfase4 2 4 2 6" xfId="5528" xr:uid="{378B832B-B896-4007-9E10-3158E26E8E1D}"/>
    <cellStyle name="20% - Ênfase4 2 4 3" xfId="568" xr:uid="{BC3AD630-4428-4623-BBB1-940FEFB56E9D}"/>
    <cellStyle name="20% - Ênfase4 2 4 3 2" xfId="1136" xr:uid="{E36C20A9-B66D-41E6-AF06-F5A9FDC05A30}"/>
    <cellStyle name="20% - Ênfase4 2 4 3 2 2" xfId="3736" xr:uid="{6391B98B-DE62-4B52-9055-D747BBF97CBF}"/>
    <cellStyle name="20% - Ênfase4 2 4 3 2 3" xfId="6316" xr:uid="{62493A4F-C851-4BC2-B8C5-A6E379BD79A2}"/>
    <cellStyle name="20% - Ênfase4 2 4 3 3" xfId="1137" xr:uid="{E300741F-9E66-40BA-8EB1-93B81111F49B}"/>
    <cellStyle name="20% - Ênfase4 2 4 3 3 2" xfId="3737" xr:uid="{F077614F-D4FC-4FC1-BC1F-2F1B6131CDB4}"/>
    <cellStyle name="20% - Ênfase4 2 4 3 3 3" xfId="6317" xr:uid="{C265BC00-A108-4C55-865A-02515438E675}"/>
    <cellStyle name="20% - Ênfase4 2 4 3 4" xfId="3169" xr:uid="{7D43626F-ADAF-4FC2-B7C7-E0339B0681B4}"/>
    <cellStyle name="20% - Ênfase4 2 4 3 5" xfId="5749" xr:uid="{F6FB77A6-9693-4B2A-908E-9D27AADC5D07}"/>
    <cellStyle name="20% - Ênfase4 2 4 4" xfId="1138" xr:uid="{CD4EEA0B-D073-4D74-A597-6C491979B346}"/>
    <cellStyle name="20% - Ênfase4 2 4 4 2" xfId="3738" xr:uid="{D4C523C0-1DFD-4857-B83F-166929E02595}"/>
    <cellStyle name="20% - Ênfase4 2 4 4 3" xfId="6318" xr:uid="{CA275833-65B9-489B-8A60-EE227EC573A1}"/>
    <cellStyle name="20% - Ênfase4 2 4 5" xfId="1139" xr:uid="{2D8B2446-44C8-443B-8673-C7C0E88E3A26}"/>
    <cellStyle name="20% - Ênfase4 2 4 5 2" xfId="3739" xr:uid="{2E12F261-EDC7-4970-BDB3-15FCCD61FA10}"/>
    <cellStyle name="20% - Ênfase4 2 4 5 3" xfId="6319" xr:uid="{8314DD8C-0BCD-42C1-84B8-BD5B484D8C0F}"/>
    <cellStyle name="20% - Ênfase4 2 4 6" xfId="1140" xr:uid="{462B95E3-D954-42D9-8B44-670CC8FA73AB}"/>
    <cellStyle name="20% - Ênfase4 2 4 6 2" xfId="3740" xr:uid="{811BA995-F077-4BFE-AD28-AACFCE60CFBE}"/>
    <cellStyle name="20% - Ênfase4 2 4 6 3" xfId="6320" xr:uid="{0F61AC1C-8FAA-41E8-BEA1-B4E8113EF41F}"/>
    <cellStyle name="20% - Ênfase4 2 4 7" xfId="2726" xr:uid="{EE1C6C69-23F2-41B0-9A38-E89699403644}"/>
    <cellStyle name="20% - Ênfase4 2 4 8" xfId="5306" xr:uid="{D71CD03E-5718-42F9-8321-9511DB2B2122}"/>
    <cellStyle name="20% - Ênfase4 2 5" xfId="219" xr:uid="{C315BEE8-0B44-46A9-8C0D-9322C6A83E2B}"/>
    <cellStyle name="20% - Ênfase4 2 5 2" xfId="440" xr:uid="{4E3CC9E7-BFEA-4EB8-AF31-DFA52C50D60B}"/>
    <cellStyle name="20% - Ênfase4 2 5 2 2" xfId="1141" xr:uid="{D1E6F4F6-E1B4-48A2-9764-5A65E0513DB6}"/>
    <cellStyle name="20% - Ênfase4 2 5 2 2 2" xfId="3741" xr:uid="{77619ADB-3EF9-4CB8-A4AE-2607EC08794F}"/>
    <cellStyle name="20% - Ênfase4 2 5 2 2 3" xfId="6321" xr:uid="{55617394-83E0-455C-B0B3-EC70AE8CE94D}"/>
    <cellStyle name="20% - Ênfase4 2 5 2 3" xfId="1142" xr:uid="{44A27FD6-02B1-4C21-AAD1-8E0F639B81C0}"/>
    <cellStyle name="20% - Ênfase4 2 5 2 3 2" xfId="3742" xr:uid="{3F0994DC-14E4-483D-B803-E14621B51BE1}"/>
    <cellStyle name="20% - Ênfase4 2 5 2 3 3" xfId="6322" xr:uid="{324A67D9-4FE1-4E3E-8C8D-DDA080E56F36}"/>
    <cellStyle name="20% - Ênfase4 2 5 2 4" xfId="1143" xr:uid="{F71A3343-3961-4A9F-AC47-68CD006681F0}"/>
    <cellStyle name="20% - Ênfase4 2 5 2 4 2" xfId="3743" xr:uid="{69CDE132-DC59-4C80-845C-C89FB784AE69}"/>
    <cellStyle name="20% - Ênfase4 2 5 2 4 3" xfId="6323" xr:uid="{8CDF5D77-C860-46AB-A7B8-D934131D3B9C}"/>
    <cellStyle name="20% - Ênfase4 2 5 2 5" xfId="3041" xr:uid="{BEA57ECE-CF7A-4962-BF35-701FD86D6060}"/>
    <cellStyle name="20% - Ênfase4 2 5 2 6" xfId="5621" xr:uid="{E0259F92-207D-42F4-A1A3-A28D0DC2D390}"/>
    <cellStyle name="20% - Ênfase4 2 5 3" xfId="661" xr:uid="{B84BEAF9-7589-47A9-A03F-7BC18D3539D7}"/>
    <cellStyle name="20% - Ênfase4 2 5 3 2" xfId="1144" xr:uid="{AB66F0D0-EEC4-42B5-9798-26C14A25100D}"/>
    <cellStyle name="20% - Ênfase4 2 5 3 2 2" xfId="3744" xr:uid="{3898B65C-0F9D-4B1D-B8E5-D3AF91306973}"/>
    <cellStyle name="20% - Ênfase4 2 5 3 2 3" xfId="6324" xr:uid="{D7202013-76C6-4692-8AD0-427089BB5E63}"/>
    <cellStyle name="20% - Ênfase4 2 5 3 3" xfId="1145" xr:uid="{77865EB2-1F3A-4D3F-BC70-A2C2D406A148}"/>
    <cellStyle name="20% - Ênfase4 2 5 3 3 2" xfId="3745" xr:uid="{76BE1531-E262-419F-BE19-61E62140B36D}"/>
    <cellStyle name="20% - Ênfase4 2 5 3 3 3" xfId="6325" xr:uid="{89EED429-F004-4780-A3FE-72DFAB219011}"/>
    <cellStyle name="20% - Ênfase4 2 5 3 4" xfId="3262" xr:uid="{E4889C15-57A4-4DA0-BFF9-6B7AD007AE48}"/>
    <cellStyle name="20% - Ênfase4 2 5 3 5" xfId="5842" xr:uid="{0DDD40F2-74DA-4346-83F3-CE1A793EFBA6}"/>
    <cellStyle name="20% - Ênfase4 2 5 4" xfId="1146" xr:uid="{DA14AFF4-04EA-40B9-8EBE-9A87E0F64321}"/>
    <cellStyle name="20% - Ênfase4 2 5 4 2" xfId="3746" xr:uid="{594AD4F7-4BC0-4DC1-9083-2927ABD88600}"/>
    <cellStyle name="20% - Ênfase4 2 5 4 3" xfId="6326" xr:uid="{813A23BA-5549-426B-8B0C-203F5E4730D2}"/>
    <cellStyle name="20% - Ênfase4 2 5 5" xfId="1147" xr:uid="{04EF1B36-FDDF-42AF-BF82-7C98FBE24323}"/>
    <cellStyle name="20% - Ênfase4 2 5 5 2" xfId="3747" xr:uid="{5F394A09-EC5F-433B-B863-A819D59BDFFE}"/>
    <cellStyle name="20% - Ênfase4 2 5 5 3" xfId="6327" xr:uid="{B77D1BE1-D398-4AC2-A4A0-88BCC16B119C}"/>
    <cellStyle name="20% - Ênfase4 2 5 6" xfId="1148" xr:uid="{E706844A-FAB9-4CAA-AAF1-A310BB99AFA8}"/>
    <cellStyle name="20% - Ênfase4 2 5 6 2" xfId="3748" xr:uid="{1D24763D-8F8D-4025-B5FE-50FD5D6CF5A3}"/>
    <cellStyle name="20% - Ênfase4 2 5 6 3" xfId="6328" xr:uid="{9023F1BC-B189-47BE-A671-0278A8A74127}"/>
    <cellStyle name="20% - Ênfase4 2 5 7" xfId="2820" xr:uid="{36F7F470-252D-4A0B-A32D-4E58ECC62A0C}"/>
    <cellStyle name="20% - Ênfase4 2 5 8" xfId="5400" xr:uid="{531076B3-9C4E-4767-8878-68EE99B4E12B}"/>
    <cellStyle name="20% - Ênfase4 2 6" xfId="314" xr:uid="{C45B76F7-6F05-4940-BA2C-60DAA1B14348}"/>
    <cellStyle name="20% - Ênfase4 2 6 2" xfId="1149" xr:uid="{2FBB775D-28C4-4E57-881C-B01B2EE666F0}"/>
    <cellStyle name="20% - Ênfase4 2 6 2 2" xfId="3749" xr:uid="{97C14C1A-79F3-48CE-9926-F8A4095BC5AB}"/>
    <cellStyle name="20% - Ênfase4 2 6 2 3" xfId="6329" xr:uid="{65BE5AE7-06E2-47F6-A5C2-6668E5489F5C}"/>
    <cellStyle name="20% - Ênfase4 2 6 3" xfId="1150" xr:uid="{BCD327A6-57A4-4E56-A9D3-F158FA40B80E}"/>
    <cellStyle name="20% - Ênfase4 2 6 3 2" xfId="3750" xr:uid="{257D2D54-59DD-470D-8B54-ED324303FDCB}"/>
    <cellStyle name="20% - Ênfase4 2 6 3 3" xfId="6330" xr:uid="{0F83A1DB-8133-4C64-B4A0-C30A8F2AF44C}"/>
    <cellStyle name="20% - Ênfase4 2 6 4" xfId="1151" xr:uid="{7C000233-CE70-4C1D-B7FC-DE68331FD6F2}"/>
    <cellStyle name="20% - Ênfase4 2 6 4 2" xfId="3751" xr:uid="{4B9030D7-6322-4615-BD04-C44E7274F6DF}"/>
    <cellStyle name="20% - Ênfase4 2 6 4 3" xfId="6331" xr:uid="{DE38EC0C-33F8-4D8B-B4A1-A092BBB1F34E}"/>
    <cellStyle name="20% - Ênfase4 2 6 5" xfId="2915" xr:uid="{68C1C54B-4E71-40AC-AF3D-EFD7CCF7976E}"/>
    <cellStyle name="20% - Ênfase4 2 6 6" xfId="5495" xr:uid="{A4958BD0-6531-4AE8-865F-9841DE1D73C0}"/>
    <cellStyle name="20% - Ênfase4 2 7" xfId="535" xr:uid="{1EDBFE42-713B-4A65-8285-C13AE0CEF33E}"/>
    <cellStyle name="20% - Ênfase4 2 7 2" xfId="1152" xr:uid="{8E9F729E-0666-46A8-8220-EE2489FB06FD}"/>
    <cellStyle name="20% - Ênfase4 2 7 2 2" xfId="3752" xr:uid="{E055E17F-9384-4D0D-931B-45E62FE515E4}"/>
    <cellStyle name="20% - Ênfase4 2 7 2 3" xfId="6332" xr:uid="{A7DF79E9-8F6A-4A14-95C3-2165643E1C7F}"/>
    <cellStyle name="20% - Ênfase4 2 7 3" xfId="1153" xr:uid="{02740A1A-EBFC-4EE6-8E41-5D7A9C5ABF15}"/>
    <cellStyle name="20% - Ênfase4 2 7 3 2" xfId="3753" xr:uid="{C2DB2060-162C-4059-946D-2BF9BC5AD541}"/>
    <cellStyle name="20% - Ênfase4 2 7 3 3" xfId="6333" xr:uid="{DC39788C-190A-46A4-B6F8-8FFC6EA9829E}"/>
    <cellStyle name="20% - Ênfase4 2 7 4" xfId="1154" xr:uid="{8F4900AC-73F9-4B14-8A60-089F1BBDB9F0}"/>
    <cellStyle name="20% - Ênfase4 2 7 4 2" xfId="3754" xr:uid="{AF4483EB-3A32-4C7E-B9F0-A0C1320171C2}"/>
    <cellStyle name="20% - Ênfase4 2 7 4 3" xfId="6334" xr:uid="{41DEFA86-380F-458C-BB7B-BE2A116ED9D1}"/>
    <cellStyle name="20% - Ênfase4 2 7 5" xfId="3136" xr:uid="{BB99C0F0-1107-4620-8D7B-D7841FFD875D}"/>
    <cellStyle name="20% - Ênfase4 2 7 6" xfId="5716" xr:uid="{3F226E7F-6CB6-4975-B6B8-D5EFDE3FD9CA}"/>
    <cellStyle name="20% - Ênfase4 2 8" xfId="1155" xr:uid="{B49357CB-698A-4E25-915F-A7CEC3D1A854}"/>
    <cellStyle name="20% - Ênfase4 2 8 2" xfId="3755" xr:uid="{2E245A4E-ECC9-4F9B-BCC0-A4A44F6E75F6}"/>
    <cellStyle name="20% - Ênfase4 2 8 3" xfId="6335" xr:uid="{5E611989-1BA2-41B3-BAFB-CA61C8AD40DC}"/>
    <cellStyle name="20% - Ênfase4 2 9" xfId="1156" xr:uid="{97E2541A-AF83-4459-B37B-5BD879F3789B}"/>
    <cellStyle name="20% - Ênfase4 2 9 2" xfId="3756" xr:uid="{4B6635B7-EBE1-4760-AA32-B39CBED47E11}"/>
    <cellStyle name="20% - Ênfase4 2 9 3" xfId="6336" xr:uid="{C44695F0-F4B4-4CE9-AD81-24B6E9DEA8AE}"/>
    <cellStyle name="20% - Ênfase4 3" xfId="146" xr:uid="{761924E6-1099-411A-AC97-7DD1497B1371}"/>
    <cellStyle name="20% - Ênfase4 3 2" xfId="242" xr:uid="{9EE13AC6-4D11-4B09-8FD7-7A520F9858BB}"/>
    <cellStyle name="20% - Ênfase4 3 2 2" xfId="463" xr:uid="{16E20209-8034-4B84-BB12-ED55E05392FA}"/>
    <cellStyle name="20% - Ênfase4 3 2 2 2" xfId="1157" xr:uid="{7E30A3DC-33B6-41F8-AEAD-055E9B035C83}"/>
    <cellStyle name="20% - Ênfase4 3 2 2 2 2" xfId="3757" xr:uid="{0702B77F-6591-4FD7-8033-49AD7A2E2217}"/>
    <cellStyle name="20% - Ênfase4 3 2 2 2 3" xfId="6337" xr:uid="{571828AF-B713-49EA-BED4-41024B72F208}"/>
    <cellStyle name="20% - Ênfase4 3 2 2 3" xfId="1158" xr:uid="{B7ADC97E-542E-4D04-A631-294405D28992}"/>
    <cellStyle name="20% - Ênfase4 3 2 2 3 2" xfId="3758" xr:uid="{17AAE2FD-FED7-4A5A-B718-C06D0807D585}"/>
    <cellStyle name="20% - Ênfase4 3 2 2 3 3" xfId="6338" xr:uid="{0E9C3953-AC0D-431B-9FBA-930D2CCB366B}"/>
    <cellStyle name="20% - Ênfase4 3 2 2 4" xfId="1159" xr:uid="{52FF6A3E-D0B9-4032-8294-0CB08B8C0D02}"/>
    <cellStyle name="20% - Ênfase4 3 2 2 4 2" xfId="3759" xr:uid="{81553C29-E81D-4DC9-9FA2-2E158AAB96D1}"/>
    <cellStyle name="20% - Ênfase4 3 2 2 4 3" xfId="6339" xr:uid="{D8791CDB-3128-490D-B646-7B2355A86953}"/>
    <cellStyle name="20% - Ênfase4 3 2 2 5" xfId="3064" xr:uid="{8B9180EA-420D-4E86-8B81-EF58AD510254}"/>
    <cellStyle name="20% - Ênfase4 3 2 2 6" xfId="5644" xr:uid="{7AC179EF-45EB-4D0E-8542-110537366077}"/>
    <cellStyle name="20% - Ênfase4 3 2 3" xfId="684" xr:uid="{E78EA491-4D24-4D5F-BCD2-1766AA8989C6}"/>
    <cellStyle name="20% - Ênfase4 3 2 3 2" xfId="1160" xr:uid="{5BC589ED-B74A-4A6C-9673-5C3BB64D5B94}"/>
    <cellStyle name="20% - Ênfase4 3 2 3 2 2" xfId="3760" xr:uid="{286E8787-8261-43A3-84BF-E280A61B1293}"/>
    <cellStyle name="20% - Ênfase4 3 2 3 2 3" xfId="6340" xr:uid="{1641059D-3FE8-4E6A-B8BC-AF608C731863}"/>
    <cellStyle name="20% - Ênfase4 3 2 3 3" xfId="1161" xr:uid="{988A99E1-72C0-4359-BE0F-D31C371963DA}"/>
    <cellStyle name="20% - Ênfase4 3 2 3 3 2" xfId="3761" xr:uid="{2D8D65D7-2200-48C9-BDAF-53811BD9C4F6}"/>
    <cellStyle name="20% - Ênfase4 3 2 3 3 3" xfId="6341" xr:uid="{27D18364-5DE5-4F9A-9246-D1FA342478E3}"/>
    <cellStyle name="20% - Ênfase4 3 2 3 4" xfId="3285" xr:uid="{7AA88B68-88A4-411B-BEC9-2EDA96B114D2}"/>
    <cellStyle name="20% - Ênfase4 3 2 3 5" xfId="5865" xr:uid="{BC806601-84F1-43FA-8359-8339026F3B62}"/>
    <cellStyle name="20% - Ênfase4 3 2 4" xfId="1162" xr:uid="{04205229-5989-4A8C-839E-5B82F67F5746}"/>
    <cellStyle name="20% - Ênfase4 3 2 4 2" xfId="3762" xr:uid="{5E5F455D-6593-44E8-97F5-EDC33BE5ED0C}"/>
    <cellStyle name="20% - Ênfase4 3 2 4 3" xfId="6342" xr:uid="{2C227A89-F1F8-404B-8740-096882E7965B}"/>
    <cellStyle name="20% - Ênfase4 3 2 5" xfId="1163" xr:uid="{F4F63A82-3433-4C25-9AA4-4015824648DF}"/>
    <cellStyle name="20% - Ênfase4 3 2 5 2" xfId="3763" xr:uid="{CE099E27-ECE8-49F1-BA94-0736D66007AF}"/>
    <cellStyle name="20% - Ênfase4 3 2 5 3" xfId="6343" xr:uid="{5387A250-31F3-4CCB-A761-E1BC83321454}"/>
    <cellStyle name="20% - Ênfase4 3 2 6" xfId="1164" xr:uid="{E58D877D-679F-4DFA-AB8F-51DE82298D8B}"/>
    <cellStyle name="20% - Ênfase4 3 2 6 2" xfId="3764" xr:uid="{946099D8-D6B3-4D75-96A3-72DEBD87F8E1}"/>
    <cellStyle name="20% - Ênfase4 3 2 6 3" xfId="6344" xr:uid="{95797551-314F-4A52-B401-B5347A999D5A}"/>
    <cellStyle name="20% - Ênfase4 3 2 7" xfId="2843" xr:uid="{2AA37C08-EAFD-411C-8DFA-715194C5BD12}"/>
    <cellStyle name="20% - Ênfase4 3 2 8" xfId="5423" xr:uid="{29BD4007-DBC4-486B-94E6-74B87EA625FF}"/>
    <cellStyle name="20% - Ênfase4 3 3" xfId="368" xr:uid="{4111CD7A-43A4-4BFE-9A47-2922CD1CD79F}"/>
    <cellStyle name="20% - Ênfase4 3 3 2" xfId="1165" xr:uid="{9CE2FDAB-5677-4E6B-91BB-742B360F2653}"/>
    <cellStyle name="20% - Ênfase4 3 3 2 2" xfId="3765" xr:uid="{DB0B4F2F-E8A2-4AF3-BF0A-E373B82B5B14}"/>
    <cellStyle name="20% - Ênfase4 3 3 2 3" xfId="6345" xr:uid="{F8EC865A-C937-439A-A964-34543FE6B369}"/>
    <cellStyle name="20% - Ênfase4 3 3 3" xfId="1166" xr:uid="{B1A31406-DAED-4DD1-ABCD-C667DA6C8704}"/>
    <cellStyle name="20% - Ênfase4 3 3 3 2" xfId="3766" xr:uid="{78F77496-E5C2-4C25-BD55-5D64503550D0}"/>
    <cellStyle name="20% - Ênfase4 3 3 3 3" xfId="6346" xr:uid="{FC402E5C-E0E0-457F-960B-0C196E55E40D}"/>
    <cellStyle name="20% - Ênfase4 3 3 4" xfId="1167" xr:uid="{52511000-5D66-44F2-AE4B-B074B3F2F585}"/>
    <cellStyle name="20% - Ênfase4 3 3 4 2" xfId="3767" xr:uid="{47F16ADD-AEC7-418E-B3BC-69EB07F03019}"/>
    <cellStyle name="20% - Ênfase4 3 3 4 3" xfId="6347" xr:uid="{6A943B43-42E5-4A71-8973-B640B9A8B325}"/>
    <cellStyle name="20% - Ênfase4 3 3 5" xfId="2969" xr:uid="{FE3C5582-0B39-48EE-B22C-560BD01E17B3}"/>
    <cellStyle name="20% - Ênfase4 3 3 6" xfId="5549" xr:uid="{9D301791-FC50-4B9E-89C6-18FA7E3A7AE6}"/>
    <cellStyle name="20% - Ênfase4 3 4" xfId="589" xr:uid="{66BDBF21-8978-479A-90CB-41F116CDA76B}"/>
    <cellStyle name="20% - Ênfase4 3 4 2" xfId="1168" xr:uid="{BED31806-0648-4230-9FAE-6DF319C2DD74}"/>
    <cellStyle name="20% - Ênfase4 3 4 2 2" xfId="3768" xr:uid="{ABE282E8-AFB9-4FBB-8938-671A96149177}"/>
    <cellStyle name="20% - Ênfase4 3 4 2 3" xfId="6348" xr:uid="{E7D764CB-5CDB-42FE-B8FA-6E07B1811554}"/>
    <cellStyle name="20% - Ênfase4 3 4 3" xfId="1169" xr:uid="{460EA934-399B-4424-9FFE-366B5535AE70}"/>
    <cellStyle name="20% - Ênfase4 3 4 3 2" xfId="3769" xr:uid="{041ACEB6-8B2E-4A05-954A-44EA4D5FEFD6}"/>
    <cellStyle name="20% - Ênfase4 3 4 3 3" xfId="6349" xr:uid="{DEAD84E8-5B02-4FA2-AA14-1A8E8164658B}"/>
    <cellStyle name="20% - Ênfase4 3 4 4" xfId="1170" xr:uid="{B1F17F1B-E53A-423C-9958-E06F5007FD15}"/>
    <cellStyle name="20% - Ênfase4 3 4 4 2" xfId="3770" xr:uid="{62BFD899-8B37-4640-9FD9-D612B9619FDE}"/>
    <cellStyle name="20% - Ênfase4 3 4 4 3" xfId="6350" xr:uid="{73DE1EF7-43C5-4BB0-AA9F-741C6684E5DD}"/>
    <cellStyle name="20% - Ênfase4 3 4 5" xfId="3190" xr:uid="{3F023F6F-6463-4402-82CA-D28B8AADCBA9}"/>
    <cellStyle name="20% - Ênfase4 3 4 6" xfId="5770" xr:uid="{7DC87EF2-00F2-4438-A75F-E439287D6421}"/>
    <cellStyle name="20% - Ênfase4 3 5" xfId="1171" xr:uid="{D3E8DA30-BA71-49BF-A3A2-5326567AA40F}"/>
    <cellStyle name="20% - Ênfase4 3 5 2" xfId="3771" xr:uid="{57B225D9-B9A6-4882-9BC3-A29F5A7765B0}"/>
    <cellStyle name="20% - Ênfase4 3 5 3" xfId="6351" xr:uid="{89FD9146-F56E-4F40-B076-34891FB49B37}"/>
    <cellStyle name="20% - Ênfase4 3 6" xfId="1172" xr:uid="{29EB568E-D085-4423-AC05-34D234CDD009}"/>
    <cellStyle name="20% - Ênfase4 3 6 2" xfId="3772" xr:uid="{90D06278-5E1A-495E-9D72-9B66515DCDEF}"/>
    <cellStyle name="20% - Ênfase4 3 6 3" xfId="6352" xr:uid="{457C23DB-DAED-4E96-9BEB-858F2DA23BBA}"/>
    <cellStyle name="20% - Ênfase4 3 7" xfId="1173" xr:uid="{F1075BFF-2277-4EA7-BD2D-4D3640CC53D2}"/>
    <cellStyle name="20% - Ênfase4 3 7 2" xfId="3773" xr:uid="{316850CF-AF48-41D9-BB29-01340DC32505}"/>
    <cellStyle name="20% - Ênfase4 3 7 3" xfId="6353" xr:uid="{5D1EA2EB-5192-4069-A8B8-E022BF22EB09}"/>
    <cellStyle name="20% - Ênfase4 3 8" xfId="2747" xr:uid="{FBA779FE-2140-4168-9706-A85EBD0DDCA7}"/>
    <cellStyle name="20% - Ênfase4 3 9" xfId="5327" xr:uid="{54E65A78-B27C-42CB-9C5E-F840071A19B3}"/>
    <cellStyle name="20% - Ênfase4 4" xfId="171" xr:uid="{72C696CA-5404-4409-AE48-E873F85D5389}"/>
    <cellStyle name="20% - Ênfase4 4 2" xfId="267" xr:uid="{13B945CD-3AC9-43D4-BCF0-F3E4B7A8AB71}"/>
    <cellStyle name="20% - Ênfase4 4 2 2" xfId="488" xr:uid="{299F7917-8E8D-41E6-AC7D-3708641E86CF}"/>
    <cellStyle name="20% - Ênfase4 4 2 2 2" xfId="1174" xr:uid="{CEC260CF-A89F-47D9-B663-174B639BC35C}"/>
    <cellStyle name="20% - Ênfase4 4 2 2 2 2" xfId="3774" xr:uid="{5990A2C1-0D10-4B6C-9E51-564C563B175D}"/>
    <cellStyle name="20% - Ênfase4 4 2 2 2 3" xfId="6354" xr:uid="{6F3B80AB-E00A-4BB6-8649-A675496D9B0A}"/>
    <cellStyle name="20% - Ênfase4 4 2 2 3" xfId="1175" xr:uid="{FE02A9EB-10A6-4D68-BECE-9C2915641033}"/>
    <cellStyle name="20% - Ênfase4 4 2 2 3 2" xfId="3775" xr:uid="{787DB3D4-B3A9-44B6-937E-2330D59813F8}"/>
    <cellStyle name="20% - Ênfase4 4 2 2 3 3" xfId="6355" xr:uid="{63BBF575-7474-4276-BCD6-79656B50FBB0}"/>
    <cellStyle name="20% - Ênfase4 4 2 2 4" xfId="1176" xr:uid="{BB2FFFC8-6D5A-411F-B24F-E756E3C6DDE0}"/>
    <cellStyle name="20% - Ênfase4 4 2 2 4 2" xfId="3776" xr:uid="{67BEBD71-AFCE-4D69-8542-2AD5CA87D012}"/>
    <cellStyle name="20% - Ênfase4 4 2 2 4 3" xfId="6356" xr:uid="{E33E3A07-18C2-44A9-88E7-00F6809614CF}"/>
    <cellStyle name="20% - Ênfase4 4 2 2 5" xfId="3089" xr:uid="{E2FFC203-A937-4FC5-9D2C-976DF05C7DDC}"/>
    <cellStyle name="20% - Ênfase4 4 2 2 6" xfId="5669" xr:uid="{7DB50E79-7466-4A72-9A4F-51F68DD3D77E}"/>
    <cellStyle name="20% - Ênfase4 4 2 3" xfId="709" xr:uid="{13B43D9D-32CD-4718-97AD-A4CBCBC2E22E}"/>
    <cellStyle name="20% - Ênfase4 4 2 3 2" xfId="1177" xr:uid="{3CD81264-F59A-4A4E-89BF-B496FD83FB70}"/>
    <cellStyle name="20% - Ênfase4 4 2 3 2 2" xfId="3777" xr:uid="{75E9C8F4-71BE-4C47-B127-C6F09437590E}"/>
    <cellStyle name="20% - Ênfase4 4 2 3 2 3" xfId="6357" xr:uid="{5EB06921-1546-4B6A-84D2-92D892C44B36}"/>
    <cellStyle name="20% - Ênfase4 4 2 3 3" xfId="1178" xr:uid="{150C3860-06B5-4B32-9EE9-0F3A76225B5E}"/>
    <cellStyle name="20% - Ênfase4 4 2 3 3 2" xfId="3778" xr:uid="{FA784456-47A7-4EAF-A511-1F6D15A0187C}"/>
    <cellStyle name="20% - Ênfase4 4 2 3 3 3" xfId="6358" xr:uid="{643016F7-9A4F-44A3-8BAD-172978082EAA}"/>
    <cellStyle name="20% - Ênfase4 4 2 3 4" xfId="3310" xr:uid="{BB03DE2D-CDC8-4E6B-8532-3DA7D2554CBF}"/>
    <cellStyle name="20% - Ênfase4 4 2 3 5" xfId="5890" xr:uid="{0BCC27CE-08D1-4101-B7AA-9A76F35F2733}"/>
    <cellStyle name="20% - Ênfase4 4 2 4" xfId="1179" xr:uid="{E476B005-4707-49CE-802F-75EC3F56F51E}"/>
    <cellStyle name="20% - Ênfase4 4 2 4 2" xfId="3779" xr:uid="{A8309698-6C69-4DFD-B516-CAFCD3ABDF5D}"/>
    <cellStyle name="20% - Ênfase4 4 2 4 3" xfId="6359" xr:uid="{1EC61ABC-25A6-42C8-8FF8-8AAA6910E5EC}"/>
    <cellStyle name="20% - Ênfase4 4 2 5" xfId="1180" xr:uid="{9E7B8DEC-29B9-4EC6-AB52-CA36F33B135E}"/>
    <cellStyle name="20% - Ênfase4 4 2 5 2" xfId="3780" xr:uid="{53E2AFD5-88E1-4E4C-8C71-91E919DF73E2}"/>
    <cellStyle name="20% - Ênfase4 4 2 5 3" xfId="6360" xr:uid="{F534C22A-6A42-4842-80E5-8D42A41D0CB0}"/>
    <cellStyle name="20% - Ênfase4 4 2 6" xfId="1181" xr:uid="{BED51CD6-70BC-40AF-8149-49870FF55E6E}"/>
    <cellStyle name="20% - Ênfase4 4 2 6 2" xfId="3781" xr:uid="{467697C5-36F3-4F03-9DC6-72619A95EEE4}"/>
    <cellStyle name="20% - Ênfase4 4 2 6 3" xfId="6361" xr:uid="{142DDDF9-A5F0-4AE3-BA4D-D8BE3B223844}"/>
    <cellStyle name="20% - Ênfase4 4 2 7" xfId="2868" xr:uid="{79072C80-E6F6-4A0B-9460-0C8347434355}"/>
    <cellStyle name="20% - Ênfase4 4 2 8" xfId="5448" xr:uid="{B70AB9DD-3AC7-4BFE-905D-9BF0B8ECFFCD}"/>
    <cellStyle name="20% - Ênfase4 4 3" xfId="393" xr:uid="{30FAD809-C8B2-4402-BF1E-5862DB327A2C}"/>
    <cellStyle name="20% - Ênfase4 4 3 2" xfId="1182" xr:uid="{32881874-D5FB-490F-BA3F-5102FCC7126D}"/>
    <cellStyle name="20% - Ênfase4 4 3 2 2" xfId="3782" xr:uid="{F0644CD2-D1CD-4ED3-B105-9FBAFA4F22DD}"/>
    <cellStyle name="20% - Ênfase4 4 3 2 3" xfId="6362" xr:uid="{855B7502-3506-476F-9560-46B6068FC2A1}"/>
    <cellStyle name="20% - Ênfase4 4 3 3" xfId="1183" xr:uid="{7637DC3D-ACC5-4D01-A863-5DD0A67EA1AF}"/>
    <cellStyle name="20% - Ênfase4 4 3 3 2" xfId="3783" xr:uid="{A0D6D0E9-6768-403E-A604-B29A578C78D6}"/>
    <cellStyle name="20% - Ênfase4 4 3 3 3" xfId="6363" xr:uid="{746DEEF4-32C1-4211-B788-10B3905F3F49}"/>
    <cellStyle name="20% - Ênfase4 4 3 4" xfId="1184" xr:uid="{3CB3C63A-2688-4628-B44A-5B9D8D252E64}"/>
    <cellStyle name="20% - Ênfase4 4 3 4 2" xfId="3784" xr:uid="{A95CB070-94EF-4BA8-800D-75BE1FE43854}"/>
    <cellStyle name="20% - Ênfase4 4 3 4 3" xfId="6364" xr:uid="{4DC961FB-B0C3-4518-8AB3-DFE1ED078E7F}"/>
    <cellStyle name="20% - Ênfase4 4 3 5" xfId="2994" xr:uid="{CD0C2AEB-538A-42B3-A57E-B3BAF5DB9E44}"/>
    <cellStyle name="20% - Ênfase4 4 3 6" xfId="5574" xr:uid="{77626F14-B68C-41F2-892F-3DA1ED758572}"/>
    <cellStyle name="20% - Ênfase4 4 4" xfId="614" xr:uid="{78DC44AA-B8FF-4839-8931-4D5B7E9B72FA}"/>
    <cellStyle name="20% - Ênfase4 4 4 2" xfId="1185" xr:uid="{F8B8E9F8-9B2B-4DA2-B286-1380588A1519}"/>
    <cellStyle name="20% - Ênfase4 4 4 2 2" xfId="3785" xr:uid="{E223A1B5-ED99-48E2-9C2C-8EBB482B9645}"/>
    <cellStyle name="20% - Ênfase4 4 4 2 3" xfId="6365" xr:uid="{C226B4FA-484F-4944-BF95-B7D4B2B70CB7}"/>
    <cellStyle name="20% - Ênfase4 4 4 3" xfId="1186" xr:uid="{4A3BA0A8-729B-4D47-8857-24CA1F963E0B}"/>
    <cellStyle name="20% - Ênfase4 4 4 3 2" xfId="3786" xr:uid="{078D2BBA-F8EB-4E78-A379-6B101F503436}"/>
    <cellStyle name="20% - Ênfase4 4 4 3 3" xfId="6366" xr:uid="{3347BFB2-EAB4-455D-87F0-B7D5FF41C887}"/>
    <cellStyle name="20% - Ênfase4 4 4 4" xfId="1187" xr:uid="{88309911-3364-4180-A9F0-DC320D557B9E}"/>
    <cellStyle name="20% - Ênfase4 4 4 4 2" xfId="3787" xr:uid="{185E0073-BF6B-4F83-A438-F479C69AF978}"/>
    <cellStyle name="20% - Ênfase4 4 4 4 3" xfId="6367" xr:uid="{DA005E23-5B1B-43B8-B8E2-E70CE28C992C}"/>
    <cellStyle name="20% - Ênfase4 4 4 5" xfId="3215" xr:uid="{F6080ACA-99E5-470D-8D86-ECFB0D59842A}"/>
    <cellStyle name="20% - Ênfase4 4 4 6" xfId="5795" xr:uid="{713F5B7C-76AC-4BE2-A44F-25DF81F11752}"/>
    <cellStyle name="20% - Ênfase4 4 5" xfId="1188" xr:uid="{D961D8F6-9060-4F93-95BC-7AC1A2CD94A8}"/>
    <cellStyle name="20% - Ênfase4 4 5 2" xfId="3788" xr:uid="{32D14913-01BD-4D12-B46D-1A2E7FAC65FF}"/>
    <cellStyle name="20% - Ênfase4 4 5 3" xfId="6368" xr:uid="{9438E05B-4204-4B5F-859A-6CF011D6F777}"/>
    <cellStyle name="20% - Ênfase4 4 6" xfId="1189" xr:uid="{CEF0F93E-1F35-4B12-B087-B764222963E3}"/>
    <cellStyle name="20% - Ênfase4 4 6 2" xfId="3789" xr:uid="{A0F7EA22-AF83-44EB-B14A-872D08E4D5FD}"/>
    <cellStyle name="20% - Ênfase4 4 6 3" xfId="6369" xr:uid="{D72B0C45-4311-4D30-BAF0-ED6CCAD964E2}"/>
    <cellStyle name="20% - Ênfase4 4 7" xfId="1190" xr:uid="{37FE68A4-ABD4-448A-A9BC-B43856372A6B}"/>
    <cellStyle name="20% - Ênfase4 4 7 2" xfId="3790" xr:uid="{F50DEE2C-454E-432E-903D-C3D11E7EB449}"/>
    <cellStyle name="20% - Ênfase4 4 7 3" xfId="6370" xr:uid="{95DFC480-DF7E-4C01-B31E-5F3D5C5CC769}"/>
    <cellStyle name="20% - Ênfase4 4 8" xfId="2772" xr:uid="{FFD3EF2B-50ED-4607-B435-D715DF7E19BF}"/>
    <cellStyle name="20% - Ênfase4 4 9" xfId="5352" xr:uid="{92EF1168-0301-478C-999A-E4B6F828962C}"/>
    <cellStyle name="20% - Ênfase4 5" xfId="105" xr:uid="{4287A5D3-F88A-4891-91E0-83B8A1EF6505}"/>
    <cellStyle name="20% - Ênfase4 5 2" xfId="331" xr:uid="{4D724CB8-1C0C-411A-A970-E8934D95C426}"/>
    <cellStyle name="20% - Ênfase4 5 2 2" xfId="1191" xr:uid="{0635CCD2-A9DE-41A7-AA49-D61A237FF2FB}"/>
    <cellStyle name="20% - Ênfase4 5 2 2 2" xfId="3791" xr:uid="{EF5213FB-F3E5-4EC5-9FFE-04EF7DAACFAA}"/>
    <cellStyle name="20% - Ênfase4 5 2 2 3" xfId="6371" xr:uid="{FC1095C9-52F4-4DB0-BAB9-7F74BD50A417}"/>
    <cellStyle name="20% - Ênfase4 5 2 3" xfId="1192" xr:uid="{CD1E65AE-A396-415B-BC79-FB3795F5B13A}"/>
    <cellStyle name="20% - Ênfase4 5 2 3 2" xfId="3792" xr:uid="{846423FE-4C14-43A9-9122-E1E926B38719}"/>
    <cellStyle name="20% - Ênfase4 5 2 3 3" xfId="6372" xr:uid="{44EA1B97-F8BE-4A3C-A572-3EE992A7BD78}"/>
    <cellStyle name="20% - Ênfase4 5 2 4" xfId="1193" xr:uid="{823DF352-78B3-4564-BCE4-7A4C2355F68D}"/>
    <cellStyle name="20% - Ênfase4 5 2 4 2" xfId="3793" xr:uid="{85777E82-FF8E-4C85-9C53-8BFB3423D6CF}"/>
    <cellStyle name="20% - Ênfase4 5 2 4 3" xfId="6373" xr:uid="{5D1D344D-5E99-4004-9A79-601C1996FD05}"/>
    <cellStyle name="20% - Ênfase4 5 2 5" xfId="2932" xr:uid="{DC4C9716-8671-40C7-B867-37FCA2C3E35F}"/>
    <cellStyle name="20% - Ênfase4 5 2 6" xfId="5512" xr:uid="{DB534575-0114-4477-92ED-6AAE9784D746}"/>
    <cellStyle name="20% - Ênfase4 5 3" xfId="552" xr:uid="{88DF6B8C-654A-4991-B6BE-C32A24D7895C}"/>
    <cellStyle name="20% - Ênfase4 5 3 2" xfId="1194" xr:uid="{9183EB80-422D-4507-B327-55053773C29E}"/>
    <cellStyle name="20% - Ênfase4 5 3 2 2" xfId="3794" xr:uid="{2B938851-8732-4014-A1A0-17D1BA2E5767}"/>
    <cellStyle name="20% - Ênfase4 5 3 2 3" xfId="6374" xr:uid="{EAE49768-9F76-4BBB-B575-BBF942B9D179}"/>
    <cellStyle name="20% - Ênfase4 5 3 3" xfId="1195" xr:uid="{763455CF-7D21-4092-AE2B-3D0CC1096163}"/>
    <cellStyle name="20% - Ênfase4 5 3 3 2" xfId="3795" xr:uid="{858D8F2F-5181-4861-B8A4-64D4D6B3C71A}"/>
    <cellStyle name="20% - Ênfase4 5 3 3 3" xfId="6375" xr:uid="{3968DCBC-6F24-4FEE-9DC5-6E485BD60F08}"/>
    <cellStyle name="20% - Ênfase4 5 3 4" xfId="3153" xr:uid="{8D8AA12D-C0A7-41FD-BE3C-1886FFF91BB8}"/>
    <cellStyle name="20% - Ênfase4 5 3 5" xfId="5733" xr:uid="{BDB9F89E-67D7-433C-BA9B-15060EE5CC6F}"/>
    <cellStyle name="20% - Ênfase4 5 4" xfId="1196" xr:uid="{DE93CDD2-3E19-4983-A9FC-520DC930C27F}"/>
    <cellStyle name="20% - Ênfase4 5 4 2" xfId="3796" xr:uid="{0C5207C1-AD3B-40CB-A94F-0B1587EDF5C5}"/>
    <cellStyle name="20% - Ênfase4 5 4 3" xfId="6376" xr:uid="{1D06F3D5-114F-4DA7-816F-5E1E26832961}"/>
    <cellStyle name="20% - Ênfase4 5 5" xfId="1197" xr:uid="{6ABAF622-D0F8-4762-A044-D1F89444D1B5}"/>
    <cellStyle name="20% - Ênfase4 5 5 2" xfId="3797" xr:uid="{9B34FED1-9EE3-44E0-82D8-BFA88F2E98FE}"/>
    <cellStyle name="20% - Ênfase4 5 5 3" xfId="6377" xr:uid="{295A3FA3-3721-45C3-AC55-AC6C538FF2B3}"/>
    <cellStyle name="20% - Ênfase4 5 6" xfId="1198" xr:uid="{8B0ED062-2482-438F-AC72-81235AE9AA02}"/>
    <cellStyle name="20% - Ênfase4 5 6 2" xfId="3798" xr:uid="{9643D2FC-0C99-46DC-8C86-D678ABFFCE7B}"/>
    <cellStyle name="20% - Ênfase4 5 6 3" xfId="6378" xr:uid="{4F0F1466-0B71-43BE-BD45-5C42BA2FA992}"/>
    <cellStyle name="20% - Ênfase4 5 7" xfId="2710" xr:uid="{007A4D14-3C70-4E61-83DA-2A383B11E7D5}"/>
    <cellStyle name="20% - Ênfase4 5 8" xfId="5290" xr:uid="{5F227F6B-C3AD-413D-9A79-B077BF5EAD6E}"/>
    <cellStyle name="20% - Ênfase4 6" xfId="202" xr:uid="{9376EDE6-F463-4E09-9FC6-B0CC76F295A8}"/>
    <cellStyle name="20% - Ênfase4 6 2" xfId="424" xr:uid="{F2580785-89D3-4776-9C88-24E208F94276}"/>
    <cellStyle name="20% - Ênfase4 6 2 2" xfId="1199" xr:uid="{5A5B27A5-347D-49D2-B700-2EFC33151A65}"/>
    <cellStyle name="20% - Ênfase4 6 2 2 2" xfId="3799" xr:uid="{85553258-C550-4A7F-9D1C-1A3AE41B6725}"/>
    <cellStyle name="20% - Ênfase4 6 2 2 3" xfId="6379" xr:uid="{A06007D8-A75A-4E77-912D-3E4159F64ACA}"/>
    <cellStyle name="20% - Ênfase4 6 2 3" xfId="1200" xr:uid="{DA42257C-C82B-4FEB-9F7F-30F6A34F2C46}"/>
    <cellStyle name="20% - Ênfase4 6 2 3 2" xfId="3800" xr:uid="{0B23DC3D-A702-4268-BA3C-CD5A1F2D5F6F}"/>
    <cellStyle name="20% - Ênfase4 6 2 3 3" xfId="6380" xr:uid="{622DB178-F33D-4F82-8AF8-0DC9AD13F9B6}"/>
    <cellStyle name="20% - Ênfase4 6 2 4" xfId="1201" xr:uid="{E7262814-C3AC-4F6C-8F72-E4CC2924C84D}"/>
    <cellStyle name="20% - Ênfase4 6 2 4 2" xfId="3801" xr:uid="{EDF21100-D0B8-40D3-8951-31E036A8F34C}"/>
    <cellStyle name="20% - Ênfase4 6 2 4 3" xfId="6381" xr:uid="{4B6B612F-17F7-4F35-B01F-AE001BC85656}"/>
    <cellStyle name="20% - Ênfase4 6 2 5" xfId="3025" xr:uid="{D381DC2A-CF38-4CD3-8733-B8971927930A}"/>
    <cellStyle name="20% - Ênfase4 6 2 6" xfId="5605" xr:uid="{E9E56BAA-40AF-4F8F-9FB8-C87CA389EECF}"/>
    <cellStyle name="20% - Ênfase4 6 3" xfId="645" xr:uid="{2FE00CE4-B773-4495-864F-8C2C73720D17}"/>
    <cellStyle name="20% - Ênfase4 6 3 2" xfId="1202" xr:uid="{DB0810F4-94B8-4BC7-86F2-D136E48BA649}"/>
    <cellStyle name="20% - Ênfase4 6 3 2 2" xfId="3802" xr:uid="{DA34595B-CEA0-4578-A424-4B090C6EFB33}"/>
    <cellStyle name="20% - Ênfase4 6 3 2 3" xfId="6382" xr:uid="{B02F65D6-7F8D-4A10-A745-D3A235E27314}"/>
    <cellStyle name="20% - Ênfase4 6 3 3" xfId="1203" xr:uid="{45C8FB9E-3498-4B6A-8B32-6D33AEB7CE77}"/>
    <cellStyle name="20% - Ênfase4 6 3 3 2" xfId="3803" xr:uid="{939EBD65-06BB-4FAF-9AFE-B3C4D4538625}"/>
    <cellStyle name="20% - Ênfase4 6 3 3 3" xfId="6383" xr:uid="{DA1D1829-AA00-4A4B-B2C5-EBEE58F5C94A}"/>
    <cellStyle name="20% - Ênfase4 6 3 4" xfId="3246" xr:uid="{EC937F56-2E17-48E4-8710-8F3594197649}"/>
    <cellStyle name="20% - Ênfase4 6 3 5" xfId="5826" xr:uid="{BC211334-A821-45A9-844E-7655B98DC90A}"/>
    <cellStyle name="20% - Ênfase4 6 4" xfId="1204" xr:uid="{E0CAEF98-CC6D-4F4E-ABF1-29CB6B37C138}"/>
    <cellStyle name="20% - Ênfase4 6 4 2" xfId="3804" xr:uid="{E7D888C5-A433-4410-BC65-ACA4B3125EDD}"/>
    <cellStyle name="20% - Ênfase4 6 4 3" xfId="6384" xr:uid="{36254F3B-3D62-44C1-A553-F78AB0CBC3E9}"/>
    <cellStyle name="20% - Ênfase4 6 5" xfId="1205" xr:uid="{436D1A25-E2F0-45A9-820B-695147D53945}"/>
    <cellStyle name="20% - Ênfase4 6 5 2" xfId="3805" xr:uid="{3659A49F-A122-4B14-A1D1-AFDBDD76D16C}"/>
    <cellStyle name="20% - Ênfase4 6 5 3" xfId="6385" xr:uid="{BB3F9B6B-B49A-4F84-9F4A-18D50D5ACA06}"/>
    <cellStyle name="20% - Ênfase4 6 6" xfId="1206" xr:uid="{8EC15574-9A55-4842-B460-E0B32E43A241}"/>
    <cellStyle name="20% - Ênfase4 6 6 2" xfId="3806" xr:uid="{BFD861BF-37D4-47D1-B914-8991BACC2610}"/>
    <cellStyle name="20% - Ênfase4 6 6 3" xfId="6386" xr:uid="{6BAC0D7E-115F-4BD9-9120-82571F7A1E6D}"/>
    <cellStyle name="20% - Ênfase4 6 7" xfId="2803" xr:uid="{EB4BBFF1-F0C0-4D3C-99CA-D714DEAA3308}"/>
    <cellStyle name="20% - Ênfase4 6 8" xfId="5383" xr:uid="{C2E3BC00-1465-420A-B228-2EE079EB7F98}"/>
    <cellStyle name="20% - Ênfase4 7" xfId="298" xr:uid="{A6FE7209-3F57-49FA-B524-6DD2109D6E32}"/>
    <cellStyle name="20% - Ênfase4 7 2" xfId="1207" xr:uid="{90BDBDAB-AE22-41AC-B08E-D92FA7EBDBA5}"/>
    <cellStyle name="20% - Ênfase4 7 2 2" xfId="3807" xr:uid="{9D50E610-AC93-45FE-A6BE-0EF1867C62C0}"/>
    <cellStyle name="20% - Ênfase4 7 2 3" xfId="6387" xr:uid="{CAC6DB85-3FE6-4591-8708-D0D2894566B0}"/>
    <cellStyle name="20% - Ênfase4 7 3" xfId="1208" xr:uid="{BB9AD881-4253-4418-A3C4-F20DFD2E82EB}"/>
    <cellStyle name="20% - Ênfase4 7 3 2" xfId="3808" xr:uid="{56019748-F2F3-41E1-B5F4-6861EEC4D497}"/>
    <cellStyle name="20% - Ênfase4 7 3 3" xfId="6388" xr:uid="{E841F6A0-C68E-4CFD-BC15-3CE5E8AD6B84}"/>
    <cellStyle name="20% - Ênfase4 7 4" xfId="1209" xr:uid="{DDF22BF1-475F-490B-BD12-C7E942CA7709}"/>
    <cellStyle name="20% - Ênfase4 7 4 2" xfId="3809" xr:uid="{CEDC4C5F-D49B-42EA-9AC7-726554923754}"/>
    <cellStyle name="20% - Ênfase4 7 4 3" xfId="6389" xr:uid="{D6CB097E-C7AE-4D56-9AE6-88947D1BD444}"/>
    <cellStyle name="20% - Ênfase4 7 5" xfId="2899" xr:uid="{7FCF1C44-63E6-484F-A1EF-F91CAC329ED0}"/>
    <cellStyle name="20% - Ênfase4 7 6" xfId="5479" xr:uid="{DDBEEB38-E769-4734-8E4B-14F0E04CE180}"/>
    <cellStyle name="20% - Ênfase4 8" xfId="519" xr:uid="{CF84CAC8-54B8-4C00-9D52-D36CF72E1006}"/>
    <cellStyle name="20% - Ênfase4 8 2" xfId="1210" xr:uid="{815B55D6-04C9-4003-A65B-35EA73F18799}"/>
    <cellStyle name="20% - Ênfase4 8 2 2" xfId="3810" xr:uid="{594BCDFF-326F-472C-A939-9107D1DD7630}"/>
    <cellStyle name="20% - Ênfase4 8 2 3" xfId="6390" xr:uid="{9B62D998-DCD6-468A-8A5D-FAED44F93902}"/>
    <cellStyle name="20% - Ênfase4 8 3" xfId="1211" xr:uid="{7C240269-1D6F-4F74-8258-728D00A8D5F2}"/>
    <cellStyle name="20% - Ênfase4 8 3 2" xfId="3811" xr:uid="{FC23D8F8-C836-4C14-9AAB-E95D325E5C37}"/>
    <cellStyle name="20% - Ênfase4 8 3 3" xfId="6391" xr:uid="{55DD98E3-02BC-4BD2-A105-889BCAB5317B}"/>
    <cellStyle name="20% - Ênfase4 8 4" xfId="1212" xr:uid="{D3F82F29-0B95-4EFF-A011-E242D7E0790B}"/>
    <cellStyle name="20% - Ênfase4 8 4 2" xfId="3812" xr:uid="{566903D7-BB23-4D29-8906-A51131C3795E}"/>
    <cellStyle name="20% - Ênfase4 8 4 3" xfId="6392" xr:uid="{38E255A0-7739-411A-AF4E-A89E8FE46E08}"/>
    <cellStyle name="20% - Ênfase4 8 5" xfId="3120" xr:uid="{0EFD798E-F3E8-406E-8A42-794C3BFCB44C}"/>
    <cellStyle name="20% - Ênfase4 8 6" xfId="5700" xr:uid="{71124731-2AAE-4B56-870E-6DB4BFD58DC7}"/>
    <cellStyle name="20% - Ênfase4 9" xfId="1213" xr:uid="{C7C9ED85-B1EE-4893-BE2B-D741BAB29953}"/>
    <cellStyle name="20% - Ênfase4 9 2" xfId="3813" xr:uid="{4EC73660-480B-4835-B50B-E7BEC86E65C6}"/>
    <cellStyle name="20% - Ênfase4 9 3" xfId="6393" xr:uid="{66AB8709-B2E3-4DAE-925A-B8DF88649383}"/>
    <cellStyle name="20% - Ênfase5" xfId="47" builtinId="46" customBuiltin="1"/>
    <cellStyle name="20% - Ênfase5 10" xfId="1214" xr:uid="{4F569489-A411-4A65-ADD4-22439A3C0C03}"/>
    <cellStyle name="20% - Ênfase5 10 2" xfId="3814" xr:uid="{7C296B6A-9F59-4460-B50B-8405A0287DFA}"/>
    <cellStyle name="20% - Ênfase5 10 3" xfId="6394" xr:uid="{19BC7F54-BBA0-4923-858F-92B056E2C429}"/>
    <cellStyle name="20% - Ênfase5 11" xfId="1215" xr:uid="{38EF288A-0078-4F17-A07D-8F334850C331}"/>
    <cellStyle name="20% - Ênfase5 11 2" xfId="3815" xr:uid="{E0331B2B-1127-4F71-B455-81683FE9D7CB}"/>
    <cellStyle name="20% - Ênfase5 11 3" xfId="6395" xr:uid="{E92C3F5B-AF1A-4905-BEDC-ED7F8D33F4AA}"/>
    <cellStyle name="20% - Ênfase5 12" xfId="2646" xr:uid="{F7206EF4-7574-4614-8B43-79E3F5A67C04}"/>
    <cellStyle name="20% - Ênfase5 12 2" xfId="5229" xr:uid="{C8A5F961-B050-4B1C-934A-43CB1765FCF8}"/>
    <cellStyle name="20% - Ênfase5 12 3" xfId="7809" xr:uid="{98FBC1E2-84A3-4B84-B9B4-2885A11CDB40}"/>
    <cellStyle name="20% - Ênfase5 13" xfId="2678" xr:uid="{62F421C0-F6B0-43BD-9CFF-B40F5B4A3CB6}"/>
    <cellStyle name="20% - Ênfase5 14" xfId="5258" xr:uid="{AC9C7F1B-605D-4354-B957-FF49EFA0E111}"/>
    <cellStyle name="20% - Ênfase5 2" xfId="90" xr:uid="{72FE75B9-C7D5-4BBA-932E-20239C99655E}"/>
    <cellStyle name="20% - Ênfase5 2 10" xfId="1216" xr:uid="{2BA6578A-E890-477B-AA72-942C5C9C7798}"/>
    <cellStyle name="20% - Ênfase5 2 10 2" xfId="3816" xr:uid="{FCE99151-2F86-4CB9-8D5B-BE559DD1E2AB}"/>
    <cellStyle name="20% - Ênfase5 2 10 3" xfId="6396" xr:uid="{C06500E0-EB64-449E-B642-A6209CC52EB0}"/>
    <cellStyle name="20% - Ênfase5 2 11" xfId="2696" xr:uid="{20D17C0D-88A0-48FB-9865-6BBF3D3D4123}"/>
    <cellStyle name="20% - Ênfase5 2 12" xfId="5276" xr:uid="{642F9FCD-96CE-4F3A-BD1C-8DC43BB00941}"/>
    <cellStyle name="20% - Ênfase5 2 2" xfId="165" xr:uid="{AC241589-6057-4ECF-9AC8-E04805BDFABB}"/>
    <cellStyle name="20% - Ênfase5 2 2 2" xfId="261" xr:uid="{5D89B0A0-6B50-4C1C-8A8C-8EA63E6C6730}"/>
    <cellStyle name="20% - Ênfase5 2 2 2 2" xfId="482" xr:uid="{676988E9-8AB9-4451-AAEA-E2216D222BEA}"/>
    <cellStyle name="20% - Ênfase5 2 2 2 2 2" xfId="1217" xr:uid="{75F690E9-4BB2-432D-8E58-DD76D6FFEB66}"/>
    <cellStyle name="20% - Ênfase5 2 2 2 2 2 2" xfId="3817" xr:uid="{560D3C51-A8B4-42A8-90AE-79ED9D963E7A}"/>
    <cellStyle name="20% - Ênfase5 2 2 2 2 2 3" xfId="6397" xr:uid="{AEFDDA56-72D9-4C02-B842-C9B2140288C4}"/>
    <cellStyle name="20% - Ênfase5 2 2 2 2 3" xfId="1218" xr:uid="{6EC4C26C-FB55-41B6-8185-019F7411488B}"/>
    <cellStyle name="20% - Ênfase5 2 2 2 2 3 2" xfId="3818" xr:uid="{4D1723BE-A6B1-44D5-AE17-AB41125354D3}"/>
    <cellStyle name="20% - Ênfase5 2 2 2 2 3 3" xfId="6398" xr:uid="{D8FB03A5-4580-4007-8572-B6E56914EAFC}"/>
    <cellStyle name="20% - Ênfase5 2 2 2 2 4" xfId="1219" xr:uid="{D64E1585-13D8-4772-BDCB-BB5C52DE7917}"/>
    <cellStyle name="20% - Ênfase5 2 2 2 2 4 2" xfId="3819" xr:uid="{6835B6BA-056C-4794-A769-5607865413EE}"/>
    <cellStyle name="20% - Ênfase5 2 2 2 2 4 3" xfId="6399" xr:uid="{256F6ED5-1936-47C5-B699-6BB7737B2B8B}"/>
    <cellStyle name="20% - Ênfase5 2 2 2 2 5" xfId="3083" xr:uid="{6ACAFB21-0B1B-4306-A803-182DFA595897}"/>
    <cellStyle name="20% - Ênfase5 2 2 2 2 6" xfId="5663" xr:uid="{F7F7E013-2BF7-4848-9394-C84A258D68B9}"/>
    <cellStyle name="20% - Ênfase5 2 2 2 3" xfId="703" xr:uid="{21E3A64F-E0B0-4056-81DF-402525336228}"/>
    <cellStyle name="20% - Ênfase5 2 2 2 3 2" xfId="1220" xr:uid="{16335767-B1F5-44CB-88ED-06A3625FF3E1}"/>
    <cellStyle name="20% - Ênfase5 2 2 2 3 2 2" xfId="3820" xr:uid="{C309ACA9-0C31-43ED-9104-DBE7FBA1C695}"/>
    <cellStyle name="20% - Ênfase5 2 2 2 3 2 3" xfId="6400" xr:uid="{15BAA7BB-3903-41CE-AE85-119E65DF9AF5}"/>
    <cellStyle name="20% - Ênfase5 2 2 2 3 3" xfId="1221" xr:uid="{9A7A23A9-940C-4942-87FB-FE4B775C46DB}"/>
    <cellStyle name="20% - Ênfase5 2 2 2 3 3 2" xfId="3821" xr:uid="{32109D66-632F-4326-8B7C-15B6E2B1F3C4}"/>
    <cellStyle name="20% - Ênfase5 2 2 2 3 3 3" xfId="6401" xr:uid="{7BB2C277-AD6D-42B0-B13D-0A3189B64E59}"/>
    <cellStyle name="20% - Ênfase5 2 2 2 3 4" xfId="3304" xr:uid="{7FC97199-EC60-4531-864C-FFAC52542D59}"/>
    <cellStyle name="20% - Ênfase5 2 2 2 3 5" xfId="5884" xr:uid="{C07EC3CD-DD4F-4D87-8705-47BF068C7B4B}"/>
    <cellStyle name="20% - Ênfase5 2 2 2 4" xfId="1222" xr:uid="{207EC6D6-796B-4053-AF81-805C9996C5F4}"/>
    <cellStyle name="20% - Ênfase5 2 2 2 4 2" xfId="3822" xr:uid="{27DF5405-E62B-47BA-9841-2F2F21491021}"/>
    <cellStyle name="20% - Ênfase5 2 2 2 4 3" xfId="6402" xr:uid="{7BFF06CB-7077-44E2-8A8C-C5F42EAEDCF5}"/>
    <cellStyle name="20% - Ênfase5 2 2 2 5" xfId="1223" xr:uid="{5093B4D9-04A3-473C-910E-8EFA128DBCE5}"/>
    <cellStyle name="20% - Ênfase5 2 2 2 5 2" xfId="3823" xr:uid="{AC6BD8F0-151C-4D74-B7F9-96746B1A7ED9}"/>
    <cellStyle name="20% - Ênfase5 2 2 2 5 3" xfId="6403" xr:uid="{4D2A05D9-DA64-4EDF-A22E-298527411218}"/>
    <cellStyle name="20% - Ênfase5 2 2 2 6" xfId="1224" xr:uid="{E2C01EA3-07A6-4F6F-8887-877453902D6C}"/>
    <cellStyle name="20% - Ênfase5 2 2 2 6 2" xfId="3824" xr:uid="{2D3E0D50-52CA-4B59-A02B-EA03BB2F17BA}"/>
    <cellStyle name="20% - Ênfase5 2 2 2 6 3" xfId="6404" xr:uid="{980AC98D-E9E8-48C1-8C60-5A1D47D5ADCD}"/>
    <cellStyle name="20% - Ênfase5 2 2 2 7" xfId="2862" xr:uid="{B5A92416-AC7B-48D0-85C5-02076CAA84E5}"/>
    <cellStyle name="20% - Ênfase5 2 2 2 8" xfId="5442" xr:uid="{BF62DAA3-E5B2-499E-95B6-5FE20EC52D7C}"/>
    <cellStyle name="20% - Ênfase5 2 2 3" xfId="387" xr:uid="{43CA46E5-69F5-414E-B2E0-F2E236FFEB5B}"/>
    <cellStyle name="20% - Ênfase5 2 2 3 2" xfId="1225" xr:uid="{D686F956-306D-46EA-B6E6-5C976308378B}"/>
    <cellStyle name="20% - Ênfase5 2 2 3 2 2" xfId="3825" xr:uid="{F7DE310F-AAA9-49A2-A0C3-9AA1A6E25F13}"/>
    <cellStyle name="20% - Ênfase5 2 2 3 2 3" xfId="6405" xr:uid="{09D5C2CC-97B9-43FD-B609-C8B8FAB458C4}"/>
    <cellStyle name="20% - Ênfase5 2 2 3 3" xfId="1226" xr:uid="{83ACF823-01AC-4392-81DB-E71605B854C9}"/>
    <cellStyle name="20% - Ênfase5 2 2 3 3 2" xfId="3826" xr:uid="{F86601AD-0330-4810-9EF5-08FA40797851}"/>
    <cellStyle name="20% - Ênfase5 2 2 3 3 3" xfId="6406" xr:uid="{21F1C38B-6543-4615-8D09-5B94F18F9E6D}"/>
    <cellStyle name="20% - Ênfase5 2 2 3 4" xfId="1227" xr:uid="{872FB588-0F80-47DC-8FF2-2CB947C16B63}"/>
    <cellStyle name="20% - Ênfase5 2 2 3 4 2" xfId="3827" xr:uid="{7E14CE11-1F9C-4996-AA0C-00B48E9B871D}"/>
    <cellStyle name="20% - Ênfase5 2 2 3 4 3" xfId="6407" xr:uid="{61C26574-5BA6-4D0B-87B6-DF6DE6DAD283}"/>
    <cellStyle name="20% - Ênfase5 2 2 3 5" xfId="2988" xr:uid="{C7E3E9D5-5AAF-410C-A0E5-9131F7FC4578}"/>
    <cellStyle name="20% - Ênfase5 2 2 3 6" xfId="5568" xr:uid="{D96CCF71-058E-47AF-80DF-E4875C2CC845}"/>
    <cellStyle name="20% - Ênfase5 2 2 4" xfId="608" xr:uid="{0561C007-A714-4153-B935-9B90572D7D8F}"/>
    <cellStyle name="20% - Ênfase5 2 2 4 2" xfId="1228" xr:uid="{D99A9C78-1414-4F64-B412-6433CD6682B5}"/>
    <cellStyle name="20% - Ênfase5 2 2 4 2 2" xfId="3828" xr:uid="{5D69018D-AB86-4793-B818-07A68D8EC2D2}"/>
    <cellStyle name="20% - Ênfase5 2 2 4 2 3" xfId="6408" xr:uid="{5F483569-7AA9-45CB-97F4-399A0DA02A37}"/>
    <cellStyle name="20% - Ênfase5 2 2 4 3" xfId="1229" xr:uid="{E4DE197D-0972-466E-A538-5D5A4B4627B7}"/>
    <cellStyle name="20% - Ênfase5 2 2 4 3 2" xfId="3829" xr:uid="{451A639D-ADDC-4D7B-8BAD-1C498189F792}"/>
    <cellStyle name="20% - Ênfase5 2 2 4 3 3" xfId="6409" xr:uid="{25D3A8F7-485B-47A3-81F4-E43FD41993BB}"/>
    <cellStyle name="20% - Ênfase5 2 2 4 4" xfId="1230" xr:uid="{0566AA3E-BB48-4E7E-9089-27319530783C}"/>
    <cellStyle name="20% - Ênfase5 2 2 4 4 2" xfId="3830" xr:uid="{5A59DC59-35D6-45F0-A72C-C7ECAF6E1B24}"/>
    <cellStyle name="20% - Ênfase5 2 2 4 4 3" xfId="6410" xr:uid="{EB4705C3-E94D-42A4-AC83-E5E5145F722A}"/>
    <cellStyle name="20% - Ênfase5 2 2 4 5" xfId="3209" xr:uid="{7E4AAEF2-DD99-4C7B-91D1-E0B8B2969ECB}"/>
    <cellStyle name="20% - Ênfase5 2 2 4 6" xfId="5789" xr:uid="{AA93C44E-A9E4-43A9-9631-93719A407615}"/>
    <cellStyle name="20% - Ênfase5 2 2 5" xfId="1231" xr:uid="{FB45A321-22BF-4CB3-BD92-741FD13577C6}"/>
    <cellStyle name="20% - Ênfase5 2 2 5 2" xfId="3831" xr:uid="{51FB0D13-A859-42ED-957E-29A152976ACB}"/>
    <cellStyle name="20% - Ênfase5 2 2 5 3" xfId="6411" xr:uid="{9E432B64-D651-467C-A3B4-C73D13806430}"/>
    <cellStyle name="20% - Ênfase5 2 2 6" xfId="1232" xr:uid="{4DF83806-4CF7-4988-ADEF-E003C8A8F09F}"/>
    <cellStyle name="20% - Ênfase5 2 2 6 2" xfId="3832" xr:uid="{6936C12D-9A6A-4F3C-BDB1-0E8EAE727DCA}"/>
    <cellStyle name="20% - Ênfase5 2 2 6 3" xfId="6412" xr:uid="{91916D10-F334-482B-AEC1-AA69AF295B54}"/>
    <cellStyle name="20% - Ênfase5 2 2 7" xfId="1233" xr:uid="{68CAD03B-ADAD-474B-970E-FDE03959F132}"/>
    <cellStyle name="20% - Ênfase5 2 2 7 2" xfId="3833" xr:uid="{655059C0-9A50-46E8-8418-8131260F3AF3}"/>
    <cellStyle name="20% - Ênfase5 2 2 7 3" xfId="6413" xr:uid="{2898BA54-700B-4C9D-BE5C-06286F10E438}"/>
    <cellStyle name="20% - Ênfase5 2 2 8" xfId="2766" xr:uid="{C1CFC1B8-4B34-4357-98C8-527A285329B6}"/>
    <cellStyle name="20% - Ênfase5 2 2 9" xfId="5346" xr:uid="{08E797B6-A2AC-41C2-8429-4C720CC35078}"/>
    <cellStyle name="20% - Ênfase5 2 3" xfId="189" xr:uid="{5DC1CE0B-0ED5-48BF-80E1-16DA467C7DAD}"/>
    <cellStyle name="20% - Ênfase5 2 3 2" xfId="285" xr:uid="{78A30BA0-86A1-410C-8444-82C1F67E8446}"/>
    <cellStyle name="20% - Ênfase5 2 3 2 2" xfId="506" xr:uid="{73733C5F-F4A9-4960-9B07-93C5D80DBC5D}"/>
    <cellStyle name="20% - Ênfase5 2 3 2 2 2" xfId="1234" xr:uid="{14DD31D5-1E49-4F73-9EC8-8D99133DCD48}"/>
    <cellStyle name="20% - Ênfase5 2 3 2 2 2 2" xfId="3834" xr:uid="{7DF9C5D0-E719-48C3-A462-CB2EBFCE0BBA}"/>
    <cellStyle name="20% - Ênfase5 2 3 2 2 2 3" xfId="6414" xr:uid="{3D4FF6DC-0FF2-4CB8-9212-11FB03413F72}"/>
    <cellStyle name="20% - Ênfase5 2 3 2 2 3" xfId="1235" xr:uid="{2A564BDA-2123-4114-B759-D96E9B330DB9}"/>
    <cellStyle name="20% - Ênfase5 2 3 2 2 3 2" xfId="3835" xr:uid="{AFC05FC0-43FE-439E-9A3C-6265A8451FFF}"/>
    <cellStyle name="20% - Ênfase5 2 3 2 2 3 3" xfId="6415" xr:uid="{7F093E2D-E3D8-4B61-A0D2-011A9E53489E}"/>
    <cellStyle name="20% - Ênfase5 2 3 2 2 4" xfId="1236" xr:uid="{021EDDCB-35ED-4253-B95E-5A0B7B54DD5F}"/>
    <cellStyle name="20% - Ênfase5 2 3 2 2 4 2" xfId="3836" xr:uid="{3EF85734-16B3-48C8-88CF-ABC0E84212BD}"/>
    <cellStyle name="20% - Ênfase5 2 3 2 2 4 3" xfId="6416" xr:uid="{728C0B68-2404-42D0-8717-CC83FA51E073}"/>
    <cellStyle name="20% - Ênfase5 2 3 2 2 5" xfId="3107" xr:uid="{02BB6555-F5FD-4FA4-9DE9-92BA88384F9B}"/>
    <cellStyle name="20% - Ênfase5 2 3 2 2 6" xfId="5687" xr:uid="{C61EB339-E890-47B0-B12E-6AB22C016205}"/>
    <cellStyle name="20% - Ênfase5 2 3 2 3" xfId="727" xr:uid="{4B6EAF3A-7D26-4961-9681-0301BD1744CD}"/>
    <cellStyle name="20% - Ênfase5 2 3 2 3 2" xfId="1237" xr:uid="{A7CD09AC-E51D-46D6-ACFD-FAD4F6B43F55}"/>
    <cellStyle name="20% - Ênfase5 2 3 2 3 2 2" xfId="3837" xr:uid="{1A76E8BF-05EE-4AA9-9952-2523AB9A2049}"/>
    <cellStyle name="20% - Ênfase5 2 3 2 3 2 3" xfId="6417" xr:uid="{303B7819-FFD4-4D43-87C0-C9826175BF19}"/>
    <cellStyle name="20% - Ênfase5 2 3 2 3 3" xfId="1238" xr:uid="{FDF9AD67-3599-4C33-B45E-FE74F77ACA25}"/>
    <cellStyle name="20% - Ênfase5 2 3 2 3 3 2" xfId="3838" xr:uid="{8906E885-5378-4B93-9E37-BBAAD1225F21}"/>
    <cellStyle name="20% - Ênfase5 2 3 2 3 3 3" xfId="6418" xr:uid="{C05A6311-4055-498C-9CD3-F4ACEF33036D}"/>
    <cellStyle name="20% - Ênfase5 2 3 2 3 4" xfId="3328" xr:uid="{E6928648-A595-4554-B143-B385CDB7D04F}"/>
    <cellStyle name="20% - Ênfase5 2 3 2 3 5" xfId="5908" xr:uid="{6B893F54-55F0-41BF-8E7D-00C9250742D9}"/>
    <cellStyle name="20% - Ênfase5 2 3 2 4" xfId="1239" xr:uid="{6420D276-67FD-4DF2-BA4D-46F1E30716E5}"/>
    <cellStyle name="20% - Ênfase5 2 3 2 4 2" xfId="3839" xr:uid="{11F51384-1B08-49D6-92D6-854E0355A792}"/>
    <cellStyle name="20% - Ênfase5 2 3 2 4 3" xfId="6419" xr:uid="{2B88C0B6-F877-4C89-B010-A40C3E1CB1D7}"/>
    <cellStyle name="20% - Ênfase5 2 3 2 5" xfId="1240" xr:uid="{44696164-F0D1-487A-9DE3-60460A361CC8}"/>
    <cellStyle name="20% - Ênfase5 2 3 2 5 2" xfId="3840" xr:uid="{3181C51B-79F4-451C-B270-BBE95D96D0E5}"/>
    <cellStyle name="20% - Ênfase5 2 3 2 5 3" xfId="6420" xr:uid="{EB816774-62E5-4303-9ABB-507FA831961D}"/>
    <cellStyle name="20% - Ênfase5 2 3 2 6" xfId="1241" xr:uid="{B59B33D2-6C74-4FB6-A1BE-BF1B85EC0A8B}"/>
    <cellStyle name="20% - Ênfase5 2 3 2 6 2" xfId="3841" xr:uid="{A10B02A8-0895-4C09-A467-6E81CF0C8F7A}"/>
    <cellStyle name="20% - Ênfase5 2 3 2 6 3" xfId="6421" xr:uid="{5D0154E0-4EDE-406A-A3C3-15C9134FD3D7}"/>
    <cellStyle name="20% - Ênfase5 2 3 2 7" xfId="2886" xr:uid="{0D01388A-985B-421E-8EAF-072BEDD32B5C}"/>
    <cellStyle name="20% - Ênfase5 2 3 2 8" xfId="5466" xr:uid="{3E5FADD3-D027-48D3-BE64-627E7769853E}"/>
    <cellStyle name="20% - Ênfase5 2 3 3" xfId="411" xr:uid="{0B0D81AD-0A79-4D37-8599-2ADC76EF6224}"/>
    <cellStyle name="20% - Ênfase5 2 3 3 2" xfId="1242" xr:uid="{004CF040-F8FC-416D-A605-D12DC76714E3}"/>
    <cellStyle name="20% - Ênfase5 2 3 3 2 2" xfId="3842" xr:uid="{AAA88411-C6D3-4AE9-9A42-9CFE9D9E3E8B}"/>
    <cellStyle name="20% - Ênfase5 2 3 3 2 3" xfId="6422" xr:uid="{0D72F295-C32C-42F4-BC27-E39AE704AF2A}"/>
    <cellStyle name="20% - Ênfase5 2 3 3 3" xfId="1243" xr:uid="{BC0D8887-479E-4B06-860C-A8E8FEF03A33}"/>
    <cellStyle name="20% - Ênfase5 2 3 3 3 2" xfId="3843" xr:uid="{443A7A78-E96A-4B75-91C7-A60201CD8CF9}"/>
    <cellStyle name="20% - Ênfase5 2 3 3 3 3" xfId="6423" xr:uid="{5FA87B97-0054-45E0-80D2-46A525231327}"/>
    <cellStyle name="20% - Ênfase5 2 3 3 4" xfId="1244" xr:uid="{54F13AD8-B727-4682-8CF8-E3B802DBFE13}"/>
    <cellStyle name="20% - Ênfase5 2 3 3 4 2" xfId="3844" xr:uid="{A9B7BD37-A223-482C-B4C3-1B5918EAF74D}"/>
    <cellStyle name="20% - Ênfase5 2 3 3 4 3" xfId="6424" xr:uid="{FEEC0BCE-0F0A-4DD0-BFBE-85CB0B940272}"/>
    <cellStyle name="20% - Ênfase5 2 3 3 5" xfId="3012" xr:uid="{C3DE9D51-E0B6-4C12-B519-B920724BB0AC}"/>
    <cellStyle name="20% - Ênfase5 2 3 3 6" xfId="5592" xr:uid="{45F2E508-914C-42FC-B3B1-73A17ADE2A2F}"/>
    <cellStyle name="20% - Ênfase5 2 3 4" xfId="632" xr:uid="{8DEF74B5-A7B0-4570-A433-AEA012F1F415}"/>
    <cellStyle name="20% - Ênfase5 2 3 4 2" xfId="1245" xr:uid="{8A2CDD9A-97F8-4963-9679-4CCF5C050A69}"/>
    <cellStyle name="20% - Ênfase5 2 3 4 2 2" xfId="3845" xr:uid="{BA6C8D27-E1C1-4F89-9C1F-0E56E4E595D6}"/>
    <cellStyle name="20% - Ênfase5 2 3 4 2 3" xfId="6425" xr:uid="{70F75AF3-24CF-4480-9B8D-77319F2B7A2E}"/>
    <cellStyle name="20% - Ênfase5 2 3 4 3" xfId="1246" xr:uid="{4A900784-ED85-4D45-9C4B-BCE1D4FBE98A}"/>
    <cellStyle name="20% - Ênfase5 2 3 4 3 2" xfId="3846" xr:uid="{C0880D97-4C11-4042-AB3D-5EDBDFAA9CF7}"/>
    <cellStyle name="20% - Ênfase5 2 3 4 3 3" xfId="6426" xr:uid="{EDE59A90-452D-4B1D-84A7-154B063C46AA}"/>
    <cellStyle name="20% - Ênfase5 2 3 4 4" xfId="1247" xr:uid="{504599D7-AADF-4969-BDA8-05175D55EEC5}"/>
    <cellStyle name="20% - Ênfase5 2 3 4 4 2" xfId="3847" xr:uid="{F5C7B16F-C6C7-45D6-B64C-5EAD64D4F5B7}"/>
    <cellStyle name="20% - Ênfase5 2 3 4 4 3" xfId="6427" xr:uid="{0451DD56-FE2A-44C6-950C-699ACF8439C8}"/>
    <cellStyle name="20% - Ênfase5 2 3 4 5" xfId="3233" xr:uid="{20534B29-C815-45ED-AEEE-01D81F10AF9C}"/>
    <cellStyle name="20% - Ênfase5 2 3 4 6" xfId="5813" xr:uid="{9FFCDD94-E1C0-4172-A6F4-F55C5B5E888B}"/>
    <cellStyle name="20% - Ênfase5 2 3 5" xfId="1248" xr:uid="{F0605162-1C73-4E06-AD9B-3BFF3A90DCF0}"/>
    <cellStyle name="20% - Ênfase5 2 3 5 2" xfId="3848" xr:uid="{5904022F-B5C4-45E0-9B7F-6C1F21662E34}"/>
    <cellStyle name="20% - Ênfase5 2 3 5 3" xfId="6428" xr:uid="{66C9DBB2-8F2B-4DDA-B2FE-FEA106D08513}"/>
    <cellStyle name="20% - Ênfase5 2 3 6" xfId="1249" xr:uid="{20B629A1-310F-48F3-A090-3518AB988F57}"/>
    <cellStyle name="20% - Ênfase5 2 3 6 2" xfId="3849" xr:uid="{1A9045E5-3A45-4E76-B3C1-77EF5F421C02}"/>
    <cellStyle name="20% - Ênfase5 2 3 6 3" xfId="6429" xr:uid="{4005372B-9FAC-4FA3-B10B-E22881D66A3E}"/>
    <cellStyle name="20% - Ênfase5 2 3 7" xfId="1250" xr:uid="{61F63BC1-8811-47A9-8009-447B0413723A}"/>
    <cellStyle name="20% - Ênfase5 2 3 7 2" xfId="3850" xr:uid="{A1465460-3FA0-400C-AC1A-A8EA9FF38765}"/>
    <cellStyle name="20% - Ênfase5 2 3 7 3" xfId="6430" xr:uid="{B76A45FE-AD80-4376-8140-682898FB8E21}"/>
    <cellStyle name="20% - Ênfase5 2 3 8" xfId="2790" xr:uid="{2A677875-6A3D-4D19-BC6D-985D4CFEE185}"/>
    <cellStyle name="20% - Ênfase5 2 3 9" xfId="5370" xr:uid="{18216155-60B0-4946-8632-883723FCBB17}"/>
    <cellStyle name="20% - Ênfase5 2 4" xfId="123" xr:uid="{8036E693-6B45-4879-8D92-5E52D159286C}"/>
    <cellStyle name="20% - Ênfase5 2 4 2" xfId="349" xr:uid="{303A15F4-788A-4F52-956B-B6BC31A2066D}"/>
    <cellStyle name="20% - Ênfase5 2 4 2 2" xfId="1251" xr:uid="{E3DD2800-B427-4F4B-97EF-CF92A94CBE9F}"/>
    <cellStyle name="20% - Ênfase5 2 4 2 2 2" xfId="3851" xr:uid="{672FAC73-8E78-4365-B6EB-6DFAEC84343A}"/>
    <cellStyle name="20% - Ênfase5 2 4 2 2 3" xfId="6431" xr:uid="{4D2D8DCC-9676-44CC-A1E1-2C2BF3B2FCD6}"/>
    <cellStyle name="20% - Ênfase5 2 4 2 3" xfId="1252" xr:uid="{87B7D717-E085-40FA-B3F3-9EB5501D6C54}"/>
    <cellStyle name="20% - Ênfase5 2 4 2 3 2" xfId="3852" xr:uid="{0DDC6E08-F0A2-4B3A-9058-6D1C5205A871}"/>
    <cellStyle name="20% - Ênfase5 2 4 2 3 3" xfId="6432" xr:uid="{8A390D33-7416-48EC-99E0-781F15A4D6FA}"/>
    <cellStyle name="20% - Ênfase5 2 4 2 4" xfId="1253" xr:uid="{9C280113-F8C6-435C-AED6-283CFADCB657}"/>
    <cellStyle name="20% - Ênfase5 2 4 2 4 2" xfId="3853" xr:uid="{E8AB4D89-923F-40E8-A170-6A7225777D15}"/>
    <cellStyle name="20% - Ênfase5 2 4 2 4 3" xfId="6433" xr:uid="{582769FD-B1CB-47FD-B76D-DDECC63DE33B}"/>
    <cellStyle name="20% - Ênfase5 2 4 2 5" xfId="2950" xr:uid="{45184710-38EE-4189-AF86-3CF5D23B09F0}"/>
    <cellStyle name="20% - Ênfase5 2 4 2 6" xfId="5530" xr:uid="{83125F28-3078-4012-8ED1-8A78F61E677F}"/>
    <cellStyle name="20% - Ênfase5 2 4 3" xfId="570" xr:uid="{344D0A23-CBE4-4E2A-A48D-39AF20E46A58}"/>
    <cellStyle name="20% - Ênfase5 2 4 3 2" xfId="1254" xr:uid="{EF401497-F8BF-4C73-BFEE-66E13894BB8A}"/>
    <cellStyle name="20% - Ênfase5 2 4 3 2 2" xfId="3854" xr:uid="{DB445AB2-5E2C-4A78-8E39-8F898DCA18CB}"/>
    <cellStyle name="20% - Ênfase5 2 4 3 2 3" xfId="6434" xr:uid="{023AB9AF-782D-4B63-A3EE-7725C41722A7}"/>
    <cellStyle name="20% - Ênfase5 2 4 3 3" xfId="1255" xr:uid="{84B91D21-7B58-4AEA-87A9-D5C22EF55E41}"/>
    <cellStyle name="20% - Ênfase5 2 4 3 3 2" xfId="3855" xr:uid="{5E8E69D4-715D-4277-AAD0-EF9DD529F64B}"/>
    <cellStyle name="20% - Ênfase5 2 4 3 3 3" xfId="6435" xr:uid="{9A331CEE-927F-496C-8329-015CE669CB7E}"/>
    <cellStyle name="20% - Ênfase5 2 4 3 4" xfId="3171" xr:uid="{F7AC6BEF-4793-42AF-941A-C672ECD0844F}"/>
    <cellStyle name="20% - Ênfase5 2 4 3 5" xfId="5751" xr:uid="{56FCDE03-7672-4368-A54E-066B9047EB63}"/>
    <cellStyle name="20% - Ênfase5 2 4 4" xfId="1256" xr:uid="{747C4D1E-0D48-4E4E-A35B-34147CC58D06}"/>
    <cellStyle name="20% - Ênfase5 2 4 4 2" xfId="3856" xr:uid="{CA87FD1B-16B7-4588-9D66-D2A33ABF13C3}"/>
    <cellStyle name="20% - Ênfase5 2 4 4 3" xfId="6436" xr:uid="{CD9544CE-9783-4D19-B9AC-EC551BD0A069}"/>
    <cellStyle name="20% - Ênfase5 2 4 5" xfId="1257" xr:uid="{1C5F192B-1292-4965-A3D2-F2BCA0ABA535}"/>
    <cellStyle name="20% - Ênfase5 2 4 5 2" xfId="3857" xr:uid="{E6522BA7-DEB0-4F6F-9B21-D34DC2B46224}"/>
    <cellStyle name="20% - Ênfase5 2 4 5 3" xfId="6437" xr:uid="{76034D07-6614-4A11-9A91-5AA5567B0A03}"/>
    <cellStyle name="20% - Ênfase5 2 4 6" xfId="1258" xr:uid="{8F8C845B-01B1-4D91-BD3F-B6A069675B57}"/>
    <cellStyle name="20% - Ênfase5 2 4 6 2" xfId="3858" xr:uid="{F7479F0D-00EA-4EBB-8C94-86D973F7089A}"/>
    <cellStyle name="20% - Ênfase5 2 4 6 3" xfId="6438" xr:uid="{5EE156B1-D00A-490E-A81B-7B8FBEC71140}"/>
    <cellStyle name="20% - Ênfase5 2 4 7" xfId="2728" xr:uid="{C8447B94-8753-4A91-9F28-676BDCB85389}"/>
    <cellStyle name="20% - Ênfase5 2 4 8" xfId="5308" xr:uid="{B935F87A-86D0-4982-9B04-C652A951CE46}"/>
    <cellStyle name="20% - Ênfase5 2 5" xfId="221" xr:uid="{793710F4-724E-4442-9792-2D44D0AE8AF8}"/>
    <cellStyle name="20% - Ênfase5 2 5 2" xfId="442" xr:uid="{645EFB47-785C-40D6-8263-9809B68DFCC3}"/>
    <cellStyle name="20% - Ênfase5 2 5 2 2" xfId="1259" xr:uid="{0F34244E-C0BC-4DC7-9DA2-49D5DB3B9C76}"/>
    <cellStyle name="20% - Ênfase5 2 5 2 2 2" xfId="3859" xr:uid="{1E90C886-2C11-4F51-B787-E0FE80C9F9D3}"/>
    <cellStyle name="20% - Ênfase5 2 5 2 2 3" xfId="6439" xr:uid="{0C9AD411-B5E2-49AD-8C16-EA9389DD7EF1}"/>
    <cellStyle name="20% - Ênfase5 2 5 2 3" xfId="1260" xr:uid="{0D265E22-88C6-4C69-AB09-83A43892CFCA}"/>
    <cellStyle name="20% - Ênfase5 2 5 2 3 2" xfId="3860" xr:uid="{5FE79532-6B3E-45B4-A984-6A1CAC2C57E5}"/>
    <cellStyle name="20% - Ênfase5 2 5 2 3 3" xfId="6440" xr:uid="{3BC8FEE9-C6D7-43D2-A33D-6BBDF8676B8E}"/>
    <cellStyle name="20% - Ênfase5 2 5 2 4" xfId="1261" xr:uid="{92D3FD6E-F1A9-4BC2-A3F3-827AB488639E}"/>
    <cellStyle name="20% - Ênfase5 2 5 2 4 2" xfId="3861" xr:uid="{69366510-343C-4CE8-AEB7-8D5F7B94176C}"/>
    <cellStyle name="20% - Ênfase5 2 5 2 4 3" xfId="6441" xr:uid="{DDBAB31A-82EB-4516-A9F3-AAA4BE3517B3}"/>
    <cellStyle name="20% - Ênfase5 2 5 2 5" xfId="3043" xr:uid="{10E700E3-3F3B-44D6-89A0-84274C8B0FEF}"/>
    <cellStyle name="20% - Ênfase5 2 5 2 6" xfId="5623" xr:uid="{CB64CA1D-A447-45DA-905D-06EDA8056C55}"/>
    <cellStyle name="20% - Ênfase5 2 5 3" xfId="663" xr:uid="{71E7CC2D-DCC6-4AB9-8A4D-4CEB58865676}"/>
    <cellStyle name="20% - Ênfase5 2 5 3 2" xfId="1262" xr:uid="{C04A3003-2A18-485B-A3DE-56D5199B0BDE}"/>
    <cellStyle name="20% - Ênfase5 2 5 3 2 2" xfId="3862" xr:uid="{BFEC957B-17D9-4226-A007-B3C428FDE1C3}"/>
    <cellStyle name="20% - Ênfase5 2 5 3 2 3" xfId="6442" xr:uid="{07B6217A-55CE-4A5E-9407-62E59980A2ED}"/>
    <cellStyle name="20% - Ênfase5 2 5 3 3" xfId="1263" xr:uid="{D4DFF580-5518-4AF8-9E41-D021E66471B8}"/>
    <cellStyle name="20% - Ênfase5 2 5 3 3 2" xfId="3863" xr:uid="{9EB52550-D6E7-4763-97D5-EFF7B6B6F688}"/>
    <cellStyle name="20% - Ênfase5 2 5 3 3 3" xfId="6443" xr:uid="{FED07323-B897-43C7-A59F-BE2066D42618}"/>
    <cellStyle name="20% - Ênfase5 2 5 3 4" xfId="3264" xr:uid="{DE52AB71-A6A8-4EA7-83C9-7CC0F6811273}"/>
    <cellStyle name="20% - Ênfase5 2 5 3 5" xfId="5844" xr:uid="{00C32526-E852-4175-92DD-1A0672DED667}"/>
    <cellStyle name="20% - Ênfase5 2 5 4" xfId="1264" xr:uid="{7B491CE1-1DC9-42D4-8F19-C8C3EB4759B3}"/>
    <cellStyle name="20% - Ênfase5 2 5 4 2" xfId="3864" xr:uid="{B49602BA-8356-416A-A677-7706E060C501}"/>
    <cellStyle name="20% - Ênfase5 2 5 4 3" xfId="6444" xr:uid="{B370A6E3-6A14-44BF-AC65-483E6F2D110D}"/>
    <cellStyle name="20% - Ênfase5 2 5 5" xfId="1265" xr:uid="{CD91859C-8DF9-40A1-9F24-FE103EF1A970}"/>
    <cellStyle name="20% - Ênfase5 2 5 5 2" xfId="3865" xr:uid="{1C5FDCE6-2782-4904-ABE3-819AF568A3DB}"/>
    <cellStyle name="20% - Ênfase5 2 5 5 3" xfId="6445" xr:uid="{938C0892-4AD6-443C-A5C4-41CB82A05FF6}"/>
    <cellStyle name="20% - Ênfase5 2 5 6" xfId="1266" xr:uid="{098C40F8-AE17-4E87-9413-FC25E4B96C04}"/>
    <cellStyle name="20% - Ênfase5 2 5 6 2" xfId="3866" xr:uid="{007E4DD4-C962-41BE-BB32-683EB7044D74}"/>
    <cellStyle name="20% - Ênfase5 2 5 6 3" xfId="6446" xr:uid="{18EF1347-F328-4010-80F3-662473DE7B0C}"/>
    <cellStyle name="20% - Ênfase5 2 5 7" xfId="2822" xr:uid="{C4B70373-312C-4F8E-8DF6-4FC5FA68A8B3}"/>
    <cellStyle name="20% - Ênfase5 2 5 8" xfId="5402" xr:uid="{E6B2D485-095B-417F-B4DC-0474E8B24B03}"/>
    <cellStyle name="20% - Ênfase5 2 6" xfId="316" xr:uid="{50C1CE4F-4E9E-4DCA-AA4E-F16D6A400211}"/>
    <cellStyle name="20% - Ênfase5 2 6 2" xfId="1267" xr:uid="{BAFBAA1C-762D-471D-A684-F50D27753711}"/>
    <cellStyle name="20% - Ênfase5 2 6 2 2" xfId="3867" xr:uid="{C470C3C5-F380-413E-A9C2-09049BC09F5D}"/>
    <cellStyle name="20% - Ênfase5 2 6 2 3" xfId="6447" xr:uid="{B2510FEC-A4FE-428F-AA79-1F17A0ABBA3B}"/>
    <cellStyle name="20% - Ênfase5 2 6 3" xfId="1268" xr:uid="{0505CD10-EF38-4AA5-9783-27963DD50C32}"/>
    <cellStyle name="20% - Ênfase5 2 6 3 2" xfId="3868" xr:uid="{FD7D73A7-08A5-4A80-ACAB-8E1C4318AF59}"/>
    <cellStyle name="20% - Ênfase5 2 6 3 3" xfId="6448" xr:uid="{877DDC37-C6EF-4F99-9A4D-0B8F55BCD567}"/>
    <cellStyle name="20% - Ênfase5 2 6 4" xfId="1269" xr:uid="{E539BB10-D569-48FE-9E99-2F464C6F6F02}"/>
    <cellStyle name="20% - Ênfase5 2 6 4 2" xfId="3869" xr:uid="{414CFA99-B0A3-4B6A-96AF-115C59EA4BC5}"/>
    <cellStyle name="20% - Ênfase5 2 6 4 3" xfId="6449" xr:uid="{DF6126AE-560B-415E-9FB1-B6980F101FB1}"/>
    <cellStyle name="20% - Ênfase5 2 6 5" xfId="2917" xr:uid="{42107783-9BB7-4B32-BA01-34EC443F5852}"/>
    <cellStyle name="20% - Ênfase5 2 6 6" xfId="5497" xr:uid="{87BCD806-50EC-45F4-AAC9-81DA6E6178F0}"/>
    <cellStyle name="20% - Ênfase5 2 7" xfId="537" xr:uid="{143FC0ED-0495-40D6-9B16-80C1242D0914}"/>
    <cellStyle name="20% - Ênfase5 2 7 2" xfId="1270" xr:uid="{99DBDE53-8443-4B5C-9C6A-F969BF128A6A}"/>
    <cellStyle name="20% - Ênfase5 2 7 2 2" xfId="3870" xr:uid="{0AE5F7E4-C47B-49F9-B34A-D6D603D21920}"/>
    <cellStyle name="20% - Ênfase5 2 7 2 3" xfId="6450" xr:uid="{E3D246DE-E79C-4CE1-92EA-C1B486D5C521}"/>
    <cellStyle name="20% - Ênfase5 2 7 3" xfId="1271" xr:uid="{2809A9BA-99B1-40F7-BE23-D0B250334913}"/>
    <cellStyle name="20% - Ênfase5 2 7 3 2" xfId="3871" xr:uid="{298535C0-CEE2-438E-9080-0D8C1F01E5FF}"/>
    <cellStyle name="20% - Ênfase5 2 7 3 3" xfId="6451" xr:uid="{1B6D1A68-9625-4883-97C5-096B5629973D}"/>
    <cellStyle name="20% - Ênfase5 2 7 4" xfId="1272" xr:uid="{A5A867DA-0D0E-4A46-8363-6BEF69704210}"/>
    <cellStyle name="20% - Ênfase5 2 7 4 2" xfId="3872" xr:uid="{A8B490A5-D723-49EE-97EF-3E87768724C5}"/>
    <cellStyle name="20% - Ênfase5 2 7 4 3" xfId="6452" xr:uid="{FD9B706D-7BAF-4E4E-A4CB-B23151CE5194}"/>
    <cellStyle name="20% - Ênfase5 2 7 5" xfId="3138" xr:uid="{887848CF-24F9-406A-8055-B6A4321E91D8}"/>
    <cellStyle name="20% - Ênfase5 2 7 6" xfId="5718" xr:uid="{6796D02F-A161-495B-A3F4-4EDCE82CA5B7}"/>
    <cellStyle name="20% - Ênfase5 2 8" xfId="1273" xr:uid="{C207F8AE-A6EF-48EC-8AFD-007D3E043B61}"/>
    <cellStyle name="20% - Ênfase5 2 8 2" xfId="3873" xr:uid="{24A9FD5E-30A3-4A9C-BA03-03FB8062F1CE}"/>
    <cellStyle name="20% - Ênfase5 2 8 3" xfId="6453" xr:uid="{D4A26D7A-5232-4C4A-AD6C-0CDD1EF2E184}"/>
    <cellStyle name="20% - Ênfase5 2 9" xfId="1274" xr:uid="{54FC8BBC-69C9-4DC3-8C36-D729B263E0A2}"/>
    <cellStyle name="20% - Ênfase5 2 9 2" xfId="3874" xr:uid="{77175679-DB34-4CD1-8EAA-4D9BAC3028F4}"/>
    <cellStyle name="20% - Ênfase5 2 9 3" xfId="6454" xr:uid="{6119B5B3-C0CB-436A-AEE9-31A0E501D19A}"/>
    <cellStyle name="20% - Ênfase5 3" xfId="148" xr:uid="{A26F56F8-7CCF-4E43-AB7D-B1BB29735E72}"/>
    <cellStyle name="20% - Ênfase5 3 2" xfId="244" xr:uid="{485E386A-D856-44CB-B0E6-FCAA571B4102}"/>
    <cellStyle name="20% - Ênfase5 3 2 2" xfId="465" xr:uid="{E0BDA5D9-3EC0-4D43-9CAC-3829CC69F794}"/>
    <cellStyle name="20% - Ênfase5 3 2 2 2" xfId="1275" xr:uid="{4FAD838F-450E-4C52-A9F9-5FA8F0741B64}"/>
    <cellStyle name="20% - Ênfase5 3 2 2 2 2" xfId="3875" xr:uid="{713FF66C-0C5C-4A77-A46F-99A8000C78B9}"/>
    <cellStyle name="20% - Ênfase5 3 2 2 2 3" xfId="6455" xr:uid="{CA28591D-0120-4FE9-8E08-F51A70B0D60A}"/>
    <cellStyle name="20% - Ênfase5 3 2 2 3" xfId="1276" xr:uid="{48D6E8DB-2E2E-4F0E-9F3F-E3B874F49A00}"/>
    <cellStyle name="20% - Ênfase5 3 2 2 3 2" xfId="3876" xr:uid="{277A22CE-1916-4C6E-88F4-C8D1FB51A04F}"/>
    <cellStyle name="20% - Ênfase5 3 2 2 3 3" xfId="6456" xr:uid="{C27D1281-6768-49E0-A60D-4FA6F3C8CACF}"/>
    <cellStyle name="20% - Ênfase5 3 2 2 4" xfId="1277" xr:uid="{3B3EA9AE-FF24-43FD-81F0-6C3DEFBE3BBC}"/>
    <cellStyle name="20% - Ênfase5 3 2 2 4 2" xfId="3877" xr:uid="{48AFA708-5298-4F30-AB16-2B8B64BBA0D6}"/>
    <cellStyle name="20% - Ênfase5 3 2 2 4 3" xfId="6457" xr:uid="{736B5C8A-352C-45E4-8EE5-0D27299B523B}"/>
    <cellStyle name="20% - Ênfase5 3 2 2 5" xfId="3066" xr:uid="{E320959D-FE63-47A7-BF3F-CCDA9FBBDADC}"/>
    <cellStyle name="20% - Ênfase5 3 2 2 6" xfId="5646" xr:uid="{1A8EAB9C-00F2-44A9-BCD0-23E989B0C412}"/>
    <cellStyle name="20% - Ênfase5 3 2 3" xfId="686" xr:uid="{54F10AFC-EC23-49DE-8070-3B71B6B2EE57}"/>
    <cellStyle name="20% - Ênfase5 3 2 3 2" xfId="1278" xr:uid="{62E8858A-C375-460F-9AF7-855C23D9F2B9}"/>
    <cellStyle name="20% - Ênfase5 3 2 3 2 2" xfId="3878" xr:uid="{0C0F6309-8EAF-40E0-8B1B-DE21D1884EEA}"/>
    <cellStyle name="20% - Ênfase5 3 2 3 2 3" xfId="6458" xr:uid="{C436D815-2760-452E-8246-904821241BB0}"/>
    <cellStyle name="20% - Ênfase5 3 2 3 3" xfId="1279" xr:uid="{C06DCBA8-BCDB-4535-B573-7889EEEB81FD}"/>
    <cellStyle name="20% - Ênfase5 3 2 3 3 2" xfId="3879" xr:uid="{B88F1C75-A4C0-4823-825A-DA5C589F7DF0}"/>
    <cellStyle name="20% - Ênfase5 3 2 3 3 3" xfId="6459" xr:uid="{C003E457-724B-490F-9C7B-F879DFC6F2D2}"/>
    <cellStyle name="20% - Ênfase5 3 2 3 4" xfId="3287" xr:uid="{21CE1EE0-AAFA-43DF-8D08-F98C13A0EAEA}"/>
    <cellStyle name="20% - Ênfase5 3 2 3 5" xfId="5867" xr:uid="{BBA553C6-C6CC-4DF6-99D5-1B5DDBDF3685}"/>
    <cellStyle name="20% - Ênfase5 3 2 4" xfId="1280" xr:uid="{D7C491D5-A1F4-4500-939F-FF6DE0B092F7}"/>
    <cellStyle name="20% - Ênfase5 3 2 4 2" xfId="3880" xr:uid="{37179D9A-BE77-4160-93E2-2FA839871632}"/>
    <cellStyle name="20% - Ênfase5 3 2 4 3" xfId="6460" xr:uid="{06213560-7F49-4F70-989D-21125DAD58BF}"/>
    <cellStyle name="20% - Ênfase5 3 2 5" xfId="1281" xr:uid="{D1142A18-A3E2-4BF9-9BDC-F1FD00AD4BD7}"/>
    <cellStyle name="20% - Ênfase5 3 2 5 2" xfId="3881" xr:uid="{249A924F-B743-448A-9EAE-A33DF17E9220}"/>
    <cellStyle name="20% - Ênfase5 3 2 5 3" xfId="6461" xr:uid="{12A6D94E-5668-46A1-8E73-D6A635D45F7E}"/>
    <cellStyle name="20% - Ênfase5 3 2 6" xfId="1282" xr:uid="{DF102EAE-979B-498D-AEB4-9A76DA01973C}"/>
    <cellStyle name="20% - Ênfase5 3 2 6 2" xfId="3882" xr:uid="{77C376C5-822E-4E16-A3B4-699FB839D1CB}"/>
    <cellStyle name="20% - Ênfase5 3 2 6 3" xfId="6462" xr:uid="{806C8225-2DC2-4C37-A44E-C7DC4B746744}"/>
    <cellStyle name="20% - Ênfase5 3 2 7" xfId="2845" xr:uid="{6CDCB6BC-25FB-4BF0-9CAF-514558935ACF}"/>
    <cellStyle name="20% - Ênfase5 3 2 8" xfId="5425" xr:uid="{39C068ED-A092-4CFA-AB06-228B0BE302FE}"/>
    <cellStyle name="20% - Ênfase5 3 3" xfId="370" xr:uid="{FE7CB1D9-9274-4542-8F33-C0CD8C83668C}"/>
    <cellStyle name="20% - Ênfase5 3 3 2" xfId="1283" xr:uid="{8FD5E99D-8FF6-466C-99BB-CD19804756D0}"/>
    <cellStyle name="20% - Ênfase5 3 3 2 2" xfId="3883" xr:uid="{AB981524-5978-4A4B-8EB5-CCA0FA104720}"/>
    <cellStyle name="20% - Ênfase5 3 3 2 3" xfId="6463" xr:uid="{17346F62-1DA1-4820-B190-E93F6D39FAA0}"/>
    <cellStyle name="20% - Ênfase5 3 3 3" xfId="1284" xr:uid="{936B5313-2439-4F28-BA6A-4590E05CE05E}"/>
    <cellStyle name="20% - Ênfase5 3 3 3 2" xfId="3884" xr:uid="{F75BA822-4A1C-474F-A3EA-F6F4E96AD4AA}"/>
    <cellStyle name="20% - Ênfase5 3 3 3 3" xfId="6464" xr:uid="{2EA4C4A2-759E-43A3-AC17-6BAF8BF378EC}"/>
    <cellStyle name="20% - Ênfase5 3 3 4" xfId="1285" xr:uid="{88E47A32-5706-4C5C-B336-4443FBB77719}"/>
    <cellStyle name="20% - Ênfase5 3 3 4 2" xfId="3885" xr:uid="{8DE36B1B-1DDC-429B-A44E-0A02ADD20844}"/>
    <cellStyle name="20% - Ênfase5 3 3 4 3" xfId="6465" xr:uid="{BAB78A12-9662-403A-A253-8F36FD726595}"/>
    <cellStyle name="20% - Ênfase5 3 3 5" xfId="2971" xr:uid="{96847436-9873-4CF7-AC6A-22268E4173AB}"/>
    <cellStyle name="20% - Ênfase5 3 3 6" xfId="5551" xr:uid="{2C3C077D-7392-4683-B5C5-079DC10042C8}"/>
    <cellStyle name="20% - Ênfase5 3 4" xfId="591" xr:uid="{974A5D7C-4638-4DB4-854D-D05A17FD992D}"/>
    <cellStyle name="20% - Ênfase5 3 4 2" xfId="1286" xr:uid="{710339F9-0B7B-4F5D-B583-41A4A8AEF8DB}"/>
    <cellStyle name="20% - Ênfase5 3 4 2 2" xfId="3886" xr:uid="{8CCED4BC-5531-46EB-A342-977AEACA3460}"/>
    <cellStyle name="20% - Ênfase5 3 4 2 3" xfId="6466" xr:uid="{4843E14C-A495-4033-9B6F-CEE8E21B0B0E}"/>
    <cellStyle name="20% - Ênfase5 3 4 3" xfId="1287" xr:uid="{099F10CC-27E2-4570-AE3B-84D99EAA3DEC}"/>
    <cellStyle name="20% - Ênfase5 3 4 3 2" xfId="3887" xr:uid="{6FAB46C9-B943-484B-A1F1-C320AC42E80B}"/>
    <cellStyle name="20% - Ênfase5 3 4 3 3" xfId="6467" xr:uid="{BDA36925-E247-4761-9043-5BCFD63AA9C3}"/>
    <cellStyle name="20% - Ênfase5 3 4 4" xfId="1288" xr:uid="{E8D0D198-9E4F-4235-B3DD-B3C8C5DA43B9}"/>
    <cellStyle name="20% - Ênfase5 3 4 4 2" xfId="3888" xr:uid="{9453979F-1949-418B-8456-F5EC781973CC}"/>
    <cellStyle name="20% - Ênfase5 3 4 4 3" xfId="6468" xr:uid="{08993B59-2116-4F95-A7D6-869B33B90D33}"/>
    <cellStyle name="20% - Ênfase5 3 4 5" xfId="3192" xr:uid="{1743573B-4FCD-4752-BE73-0F971A4793BC}"/>
    <cellStyle name="20% - Ênfase5 3 4 6" xfId="5772" xr:uid="{B28B8136-23FA-4CE3-8B08-30D073403B2B}"/>
    <cellStyle name="20% - Ênfase5 3 5" xfId="1289" xr:uid="{D7F23E99-C2D6-4185-A8E0-A2D43289C26E}"/>
    <cellStyle name="20% - Ênfase5 3 5 2" xfId="3889" xr:uid="{FDAA0226-D6C7-4629-8A1D-B1DD9AC9E93B}"/>
    <cellStyle name="20% - Ênfase5 3 5 3" xfId="6469" xr:uid="{4520B257-A2BA-40BC-A29D-980FE9331BE0}"/>
    <cellStyle name="20% - Ênfase5 3 6" xfId="1290" xr:uid="{EFAF9223-FFB7-42CD-A028-57C8099FF4C2}"/>
    <cellStyle name="20% - Ênfase5 3 6 2" xfId="3890" xr:uid="{CADA38E4-0E45-4846-BEE7-9A7D459E2B63}"/>
    <cellStyle name="20% - Ênfase5 3 6 3" xfId="6470" xr:uid="{2689067C-B5E4-4A7D-93D6-3BE2A8B697FF}"/>
    <cellStyle name="20% - Ênfase5 3 7" xfId="1291" xr:uid="{0968332A-AD62-44D4-8377-0E8529592F46}"/>
    <cellStyle name="20% - Ênfase5 3 7 2" xfId="3891" xr:uid="{0F587E75-30D0-471B-B57F-302A0CA1E56C}"/>
    <cellStyle name="20% - Ênfase5 3 7 3" xfId="6471" xr:uid="{188EDAFC-D9CA-45E5-AB37-672B0DE6B1E6}"/>
    <cellStyle name="20% - Ênfase5 3 8" xfId="2749" xr:uid="{C5D6589C-7F51-47CE-AEEB-F893A2E8BA9E}"/>
    <cellStyle name="20% - Ênfase5 3 9" xfId="5329" xr:uid="{3DB547D2-B716-4AC3-9621-570B92FBA36F}"/>
    <cellStyle name="20% - Ênfase5 4" xfId="173" xr:uid="{B746184B-6267-4EA4-B286-5FAA61C0EDE8}"/>
    <cellStyle name="20% - Ênfase5 4 2" xfId="269" xr:uid="{2C91C450-1692-4E8F-95A2-30E7E9276375}"/>
    <cellStyle name="20% - Ênfase5 4 2 2" xfId="490" xr:uid="{98CC9FF3-3DD2-4F1E-86DC-0700DF3246EA}"/>
    <cellStyle name="20% - Ênfase5 4 2 2 2" xfId="1292" xr:uid="{DBA55477-D4B9-48A6-9704-531D0DE822A6}"/>
    <cellStyle name="20% - Ênfase5 4 2 2 2 2" xfId="3892" xr:uid="{8C5BD0C8-E349-41E8-BD62-79E64FD83D2F}"/>
    <cellStyle name="20% - Ênfase5 4 2 2 2 3" xfId="6472" xr:uid="{5E00E390-83D5-4021-990E-096F25C91DA0}"/>
    <cellStyle name="20% - Ênfase5 4 2 2 3" xfId="1293" xr:uid="{4A774415-5805-43A5-8781-5373A1FFA593}"/>
    <cellStyle name="20% - Ênfase5 4 2 2 3 2" xfId="3893" xr:uid="{DE7B8F75-87AC-49DB-9D97-142BA89C1379}"/>
    <cellStyle name="20% - Ênfase5 4 2 2 3 3" xfId="6473" xr:uid="{AE8CAE2D-BF75-47B8-8B19-DAC97EF8BC61}"/>
    <cellStyle name="20% - Ênfase5 4 2 2 4" xfId="1294" xr:uid="{A63BE8B5-5690-42DC-83CC-73A066362F85}"/>
    <cellStyle name="20% - Ênfase5 4 2 2 4 2" xfId="3894" xr:uid="{9853CBBA-22FD-4014-8028-3248C183FFBC}"/>
    <cellStyle name="20% - Ênfase5 4 2 2 4 3" xfId="6474" xr:uid="{31EF320B-96CF-4CCC-8495-8551570CAF83}"/>
    <cellStyle name="20% - Ênfase5 4 2 2 5" xfId="3091" xr:uid="{38B5E25B-E296-47C3-A70E-BD58744DDDEB}"/>
    <cellStyle name="20% - Ênfase5 4 2 2 6" xfId="5671" xr:uid="{0A3961C0-7EFE-4626-80EA-D5CB7C023167}"/>
    <cellStyle name="20% - Ênfase5 4 2 3" xfId="711" xr:uid="{A3B89141-B01F-481F-960F-586DD0372684}"/>
    <cellStyle name="20% - Ênfase5 4 2 3 2" xfId="1295" xr:uid="{CB643B4B-7AA0-45A6-8327-266161BEE4B8}"/>
    <cellStyle name="20% - Ênfase5 4 2 3 2 2" xfId="3895" xr:uid="{066CA605-B428-4DB8-B59D-25AF999476B6}"/>
    <cellStyle name="20% - Ênfase5 4 2 3 2 3" xfId="6475" xr:uid="{512D2E97-AD65-4B58-9D5F-D13CCAACA170}"/>
    <cellStyle name="20% - Ênfase5 4 2 3 3" xfId="1296" xr:uid="{4117FDC0-F1C5-4A91-9A7C-824CEAF2CA50}"/>
    <cellStyle name="20% - Ênfase5 4 2 3 3 2" xfId="3896" xr:uid="{C7B955DA-E06D-4C0A-8B46-315E25767EEC}"/>
    <cellStyle name="20% - Ênfase5 4 2 3 3 3" xfId="6476" xr:uid="{B068D8CF-A1F4-469A-9FF9-0F6ACF82A7CF}"/>
    <cellStyle name="20% - Ênfase5 4 2 3 4" xfId="3312" xr:uid="{462C88CE-2B23-44C8-9D08-C9DCB80B0291}"/>
    <cellStyle name="20% - Ênfase5 4 2 3 5" xfId="5892" xr:uid="{EADB3921-8166-4304-930D-B28D24A010BD}"/>
    <cellStyle name="20% - Ênfase5 4 2 4" xfId="1297" xr:uid="{EB90B6BA-B905-4FED-BBFF-AB6FD2489098}"/>
    <cellStyle name="20% - Ênfase5 4 2 4 2" xfId="3897" xr:uid="{997034D0-9369-4857-ABF2-425DD705F35C}"/>
    <cellStyle name="20% - Ênfase5 4 2 4 3" xfId="6477" xr:uid="{5771B58D-35A4-44AF-B0E4-83462D8BDE1A}"/>
    <cellStyle name="20% - Ênfase5 4 2 5" xfId="1298" xr:uid="{7CEBBD01-8144-44F0-B7E7-B3392E64DDD3}"/>
    <cellStyle name="20% - Ênfase5 4 2 5 2" xfId="3898" xr:uid="{1863FF18-D42D-4018-BDE1-71F806F99877}"/>
    <cellStyle name="20% - Ênfase5 4 2 5 3" xfId="6478" xr:uid="{C0A3B84C-E31D-4137-A736-63677BFEF38B}"/>
    <cellStyle name="20% - Ênfase5 4 2 6" xfId="1299" xr:uid="{7E9FF946-712C-4CF3-86EA-B4C625C97276}"/>
    <cellStyle name="20% - Ênfase5 4 2 6 2" xfId="3899" xr:uid="{E62FFE35-419D-40B8-A039-4E62BAA70C28}"/>
    <cellStyle name="20% - Ênfase5 4 2 6 3" xfId="6479" xr:uid="{DC314A01-616B-4DC0-BC85-6F055653E546}"/>
    <cellStyle name="20% - Ênfase5 4 2 7" xfId="2870" xr:uid="{E5D7BA63-8A8B-48D8-960D-553F1DCCCB52}"/>
    <cellStyle name="20% - Ênfase5 4 2 8" xfId="5450" xr:uid="{338AB1A1-E6EC-4A8A-8F10-25E519EEDA30}"/>
    <cellStyle name="20% - Ênfase5 4 3" xfId="395" xr:uid="{0D885665-6C26-43EC-81AE-6E0A0D9322BE}"/>
    <cellStyle name="20% - Ênfase5 4 3 2" xfId="1300" xr:uid="{43763A94-9E25-4B7C-A459-5A3D73B01951}"/>
    <cellStyle name="20% - Ênfase5 4 3 2 2" xfId="3900" xr:uid="{2D146D43-8F08-4B54-962F-1E9A23BE30B7}"/>
    <cellStyle name="20% - Ênfase5 4 3 2 3" xfId="6480" xr:uid="{838EFB0D-3A29-4DB9-BA91-B924C9F2611A}"/>
    <cellStyle name="20% - Ênfase5 4 3 3" xfId="1301" xr:uid="{CAC646ED-54FC-483F-832E-A8F5BAE9861A}"/>
    <cellStyle name="20% - Ênfase5 4 3 3 2" xfId="3901" xr:uid="{5D81DFA5-B65F-4EA1-BDB4-7AD184276F39}"/>
    <cellStyle name="20% - Ênfase5 4 3 3 3" xfId="6481" xr:uid="{68C02104-8D73-4456-A6C8-6BFD21E786FD}"/>
    <cellStyle name="20% - Ênfase5 4 3 4" xfId="1302" xr:uid="{9300C376-E8F3-44F0-AEDC-9CDEEBC22D15}"/>
    <cellStyle name="20% - Ênfase5 4 3 4 2" xfId="3902" xr:uid="{33C8C89E-F9B9-42F2-9B4C-A37AC485C8CC}"/>
    <cellStyle name="20% - Ênfase5 4 3 4 3" xfId="6482" xr:uid="{822451EC-3244-4910-84EA-A8036C0DB58D}"/>
    <cellStyle name="20% - Ênfase5 4 3 5" xfId="2996" xr:uid="{3C6DBC84-A4DA-44D0-9F93-B8B12E2B4E47}"/>
    <cellStyle name="20% - Ênfase5 4 3 6" xfId="5576" xr:uid="{48AE8144-9EF8-4052-8B44-AB710A7ADDD6}"/>
    <cellStyle name="20% - Ênfase5 4 4" xfId="616" xr:uid="{BE534465-089A-473E-B353-ECFE24C0FB9F}"/>
    <cellStyle name="20% - Ênfase5 4 4 2" xfId="1303" xr:uid="{68043DE9-33B8-46DB-9B82-F33DFD2B6711}"/>
    <cellStyle name="20% - Ênfase5 4 4 2 2" xfId="3903" xr:uid="{2E307BBB-164C-434C-8A16-66CB395FA394}"/>
    <cellStyle name="20% - Ênfase5 4 4 2 3" xfId="6483" xr:uid="{16C90B6A-CCEF-494D-B9F8-793DA0CADE5C}"/>
    <cellStyle name="20% - Ênfase5 4 4 3" xfId="1304" xr:uid="{682C825E-037A-4784-86C7-E4C39C7A9E27}"/>
    <cellStyle name="20% - Ênfase5 4 4 3 2" xfId="3904" xr:uid="{B355AEE0-B939-45AB-A39D-62A6E50FF801}"/>
    <cellStyle name="20% - Ênfase5 4 4 3 3" xfId="6484" xr:uid="{2315367F-68F1-4FB4-BF6D-794109DFA4AC}"/>
    <cellStyle name="20% - Ênfase5 4 4 4" xfId="1305" xr:uid="{2612CA48-4E36-4342-9337-09923EC38358}"/>
    <cellStyle name="20% - Ênfase5 4 4 4 2" xfId="3905" xr:uid="{962105AC-0C00-4407-99E1-54928D3F9187}"/>
    <cellStyle name="20% - Ênfase5 4 4 4 3" xfId="6485" xr:uid="{A7F6D485-FEBE-4F7C-B9A3-BE66510A6206}"/>
    <cellStyle name="20% - Ênfase5 4 4 5" xfId="3217" xr:uid="{1919886F-BCA1-48C2-8600-EC177D97FAAE}"/>
    <cellStyle name="20% - Ênfase5 4 4 6" xfId="5797" xr:uid="{641246E9-BE89-4997-9DB9-28BEFE28A0E2}"/>
    <cellStyle name="20% - Ênfase5 4 5" xfId="1306" xr:uid="{1AD88EE5-7011-4AE7-A814-3D0DE4508F4A}"/>
    <cellStyle name="20% - Ênfase5 4 5 2" xfId="3906" xr:uid="{C4A4D60A-3F2C-4A73-B8EA-2B7ADE77E222}"/>
    <cellStyle name="20% - Ênfase5 4 5 3" xfId="6486" xr:uid="{4DE1EB98-C54B-4474-89AC-742283E32E09}"/>
    <cellStyle name="20% - Ênfase5 4 6" xfId="1307" xr:uid="{5A2A5B28-43F3-4303-993C-8E7442166A54}"/>
    <cellStyle name="20% - Ênfase5 4 6 2" xfId="3907" xr:uid="{746C39C4-E068-48AA-91B3-BB5C7241900D}"/>
    <cellStyle name="20% - Ênfase5 4 6 3" xfId="6487" xr:uid="{AC63A265-5124-4C8F-ACC3-FE4AA8228CAB}"/>
    <cellStyle name="20% - Ênfase5 4 7" xfId="1308" xr:uid="{35F80B6F-CE56-4B4D-B141-3F22236C6CDF}"/>
    <cellStyle name="20% - Ênfase5 4 7 2" xfId="3908" xr:uid="{FB17D526-0A01-4EF1-98BB-334296842136}"/>
    <cellStyle name="20% - Ênfase5 4 7 3" xfId="6488" xr:uid="{CF1F646A-EBE3-4DB0-8447-31B885426FF4}"/>
    <cellStyle name="20% - Ênfase5 4 8" xfId="2774" xr:uid="{124AEE89-F534-44A5-885D-3F2FA88C6B69}"/>
    <cellStyle name="20% - Ênfase5 4 9" xfId="5354" xr:uid="{0E0DB61F-5B11-4811-B1BB-D5FC4B012596}"/>
    <cellStyle name="20% - Ênfase5 5" xfId="107" xr:uid="{710F13A3-559B-4AD5-A1D6-CD010682D48B}"/>
    <cellStyle name="20% - Ênfase5 5 2" xfId="333" xr:uid="{71110362-5524-42DC-A339-1E2241F6E63E}"/>
    <cellStyle name="20% - Ênfase5 5 2 2" xfId="1309" xr:uid="{B69A41BF-58E3-4572-9E00-F506D38E35E3}"/>
    <cellStyle name="20% - Ênfase5 5 2 2 2" xfId="3909" xr:uid="{5032F6E8-53D2-4280-8C17-A23D9FA7A031}"/>
    <cellStyle name="20% - Ênfase5 5 2 2 3" xfId="6489" xr:uid="{4DAB2696-9625-4C52-BFCA-1746D929BF33}"/>
    <cellStyle name="20% - Ênfase5 5 2 3" xfId="1310" xr:uid="{7305D54E-A921-481D-92AB-F878A2AAE3BD}"/>
    <cellStyle name="20% - Ênfase5 5 2 3 2" xfId="3910" xr:uid="{D7EA355E-65A8-4675-85C1-BD6AE2C0C93B}"/>
    <cellStyle name="20% - Ênfase5 5 2 3 3" xfId="6490" xr:uid="{2595D8CE-6D65-47AB-9572-5AEEE914FCB2}"/>
    <cellStyle name="20% - Ênfase5 5 2 4" xfId="1311" xr:uid="{4561AC51-67CA-4700-A127-0D7EBC6095B2}"/>
    <cellStyle name="20% - Ênfase5 5 2 4 2" xfId="3911" xr:uid="{22831F8C-8853-4A90-A345-0824731C7475}"/>
    <cellStyle name="20% - Ênfase5 5 2 4 3" xfId="6491" xr:uid="{215472AB-D7C6-4D8A-82D7-A70FDB904DEE}"/>
    <cellStyle name="20% - Ênfase5 5 2 5" xfId="2934" xr:uid="{341C1696-70D9-401D-9BEA-5CDCF926993A}"/>
    <cellStyle name="20% - Ênfase5 5 2 6" xfId="5514" xr:uid="{86D4F2D8-6D1B-4587-A90F-F58E1F69558B}"/>
    <cellStyle name="20% - Ênfase5 5 3" xfId="554" xr:uid="{189B0F8F-9BE3-432A-8488-CD9DD083492D}"/>
    <cellStyle name="20% - Ênfase5 5 3 2" xfId="1312" xr:uid="{68CC1436-FD9B-4498-A1A5-0E31C9E8F742}"/>
    <cellStyle name="20% - Ênfase5 5 3 2 2" xfId="3912" xr:uid="{8282CA2B-D08E-428B-8DCC-A68F658C7628}"/>
    <cellStyle name="20% - Ênfase5 5 3 2 3" xfId="6492" xr:uid="{A2604C06-0BC6-4647-9986-16E2656106F1}"/>
    <cellStyle name="20% - Ênfase5 5 3 3" xfId="1313" xr:uid="{E767CD8C-F88C-473A-BCC8-D30F70D1F14D}"/>
    <cellStyle name="20% - Ênfase5 5 3 3 2" xfId="3913" xr:uid="{64AAF6A4-933F-41C0-BC82-F1E95700BE6B}"/>
    <cellStyle name="20% - Ênfase5 5 3 3 3" xfId="6493" xr:uid="{5F5FEB8A-6516-4700-AA77-07FB6FD14803}"/>
    <cellStyle name="20% - Ênfase5 5 3 4" xfId="3155" xr:uid="{C4E9C8A7-5BAA-4F67-932C-4B4F9E4CE6D3}"/>
    <cellStyle name="20% - Ênfase5 5 3 5" xfId="5735" xr:uid="{4BF450D3-9482-42C4-AA0D-8CB777739FD3}"/>
    <cellStyle name="20% - Ênfase5 5 4" xfId="1314" xr:uid="{95C15629-46B5-4925-A770-BF9A01792285}"/>
    <cellStyle name="20% - Ênfase5 5 4 2" xfId="3914" xr:uid="{92E3AE99-559E-4B15-9F74-E4028FCBB0A1}"/>
    <cellStyle name="20% - Ênfase5 5 4 3" xfId="6494" xr:uid="{9249D327-E9E2-409E-B043-65E85BFFEC72}"/>
    <cellStyle name="20% - Ênfase5 5 5" xfId="1315" xr:uid="{7B5F6014-E490-4854-9726-15F6959A95BF}"/>
    <cellStyle name="20% - Ênfase5 5 5 2" xfId="3915" xr:uid="{8659E4C7-FE5F-428E-86CE-9068FF13F1EE}"/>
    <cellStyle name="20% - Ênfase5 5 5 3" xfId="6495" xr:uid="{F8A20A00-5C4C-4FEB-AF12-8299D1E0DB0A}"/>
    <cellStyle name="20% - Ênfase5 5 6" xfId="1316" xr:uid="{0D1FC2C3-1629-4475-ADF4-157666241D79}"/>
    <cellStyle name="20% - Ênfase5 5 6 2" xfId="3916" xr:uid="{E2B778DE-A09C-4FD8-B222-9C7ABAD78C75}"/>
    <cellStyle name="20% - Ênfase5 5 6 3" xfId="6496" xr:uid="{EF3F698F-65C9-4D94-9CF9-E7D78211E464}"/>
    <cellStyle name="20% - Ênfase5 5 7" xfId="2712" xr:uid="{DAE538EB-BC75-4B05-ADF5-5CF88EAA891B}"/>
    <cellStyle name="20% - Ênfase5 5 8" xfId="5292" xr:uid="{9E5C12D9-7851-4B2E-B0BF-B4CE40D854B5}"/>
    <cellStyle name="20% - Ênfase5 6" xfId="204" xr:uid="{F3F978D5-0CF2-4113-8397-75331AD8B87B}"/>
    <cellStyle name="20% - Ênfase5 6 2" xfId="426" xr:uid="{A6E8E551-D19D-4A6C-B3D5-76D4446622BF}"/>
    <cellStyle name="20% - Ênfase5 6 2 2" xfId="1317" xr:uid="{70854160-3B89-40C0-B1BE-E6ECCF4D1909}"/>
    <cellStyle name="20% - Ênfase5 6 2 2 2" xfId="3917" xr:uid="{A10EA47C-D2A9-46B3-9775-69400D44B985}"/>
    <cellStyle name="20% - Ênfase5 6 2 2 3" xfId="6497" xr:uid="{FB7B6B4B-93A0-4F4A-BE3E-FFD38B21A4D9}"/>
    <cellStyle name="20% - Ênfase5 6 2 3" xfId="1318" xr:uid="{ADB74BDE-7C02-4F8C-A378-286FB4272A05}"/>
    <cellStyle name="20% - Ênfase5 6 2 3 2" xfId="3918" xr:uid="{BEC07293-90FB-427B-A6F8-1BEE5BF8379D}"/>
    <cellStyle name="20% - Ênfase5 6 2 3 3" xfId="6498" xr:uid="{C388D613-FA37-444C-959F-6F873E1E33BD}"/>
    <cellStyle name="20% - Ênfase5 6 2 4" xfId="1319" xr:uid="{E9FFC9EE-A1E2-4A38-B10C-F5581C4D9822}"/>
    <cellStyle name="20% - Ênfase5 6 2 4 2" xfId="3919" xr:uid="{249040D9-9D6E-4B5A-81FE-CC5F0EFACDAB}"/>
    <cellStyle name="20% - Ênfase5 6 2 4 3" xfId="6499" xr:uid="{DE1C2A61-1A46-4EA8-AC04-BDF0F2623B07}"/>
    <cellStyle name="20% - Ênfase5 6 2 5" xfId="3027" xr:uid="{D61CD6C8-D8E3-4260-9C57-DB80D2E74B5B}"/>
    <cellStyle name="20% - Ênfase5 6 2 6" xfId="5607" xr:uid="{CC902333-386B-41B1-992B-1290E9DA41FA}"/>
    <cellStyle name="20% - Ênfase5 6 3" xfId="647" xr:uid="{CF430098-D112-4089-8C00-8EEEE1DA1094}"/>
    <cellStyle name="20% - Ênfase5 6 3 2" xfId="1320" xr:uid="{A9F2FDC6-DA08-4C5C-BEC1-30086228F9CD}"/>
    <cellStyle name="20% - Ênfase5 6 3 2 2" xfId="3920" xr:uid="{8AE9C503-4A14-415D-BA45-3AD40B6CC6BE}"/>
    <cellStyle name="20% - Ênfase5 6 3 2 3" xfId="6500" xr:uid="{0D1308DC-BF50-47E0-AF91-5B6B115A5AAD}"/>
    <cellStyle name="20% - Ênfase5 6 3 3" xfId="1321" xr:uid="{F4289AE1-3EE7-4B6E-9ECC-A49FA9E95D87}"/>
    <cellStyle name="20% - Ênfase5 6 3 3 2" xfId="3921" xr:uid="{A9DD5B7F-4F6D-4FF5-A643-E28FC5540AD8}"/>
    <cellStyle name="20% - Ênfase5 6 3 3 3" xfId="6501" xr:uid="{8C0AD97D-19E7-4327-B96B-36103F52CCC0}"/>
    <cellStyle name="20% - Ênfase5 6 3 4" xfId="3248" xr:uid="{A4709BD2-1019-48EF-BC91-98ADB88B56B5}"/>
    <cellStyle name="20% - Ênfase5 6 3 5" xfId="5828" xr:uid="{1333D127-50D3-4B7D-B3EA-7684BC6C2A80}"/>
    <cellStyle name="20% - Ênfase5 6 4" xfId="1322" xr:uid="{66BB57D0-9C7E-48C5-B614-33ADD3CFB859}"/>
    <cellStyle name="20% - Ênfase5 6 4 2" xfId="3922" xr:uid="{B95C234E-0FBF-4F1B-A252-A6B3D616084B}"/>
    <cellStyle name="20% - Ênfase5 6 4 3" xfId="6502" xr:uid="{AB48181A-A373-4DF5-9C46-890996E167D4}"/>
    <cellStyle name="20% - Ênfase5 6 5" xfId="1323" xr:uid="{3760DDCB-B8ED-4E1D-BEC1-C8463AAB6645}"/>
    <cellStyle name="20% - Ênfase5 6 5 2" xfId="3923" xr:uid="{96A27000-8098-4259-B0F2-9AE8BFF1007B}"/>
    <cellStyle name="20% - Ênfase5 6 5 3" xfId="6503" xr:uid="{578F7F38-AB8D-48E4-AF16-C0897EA5293D}"/>
    <cellStyle name="20% - Ênfase5 6 6" xfId="1324" xr:uid="{39709C7C-E77E-4869-9760-3027AA9C0102}"/>
    <cellStyle name="20% - Ênfase5 6 6 2" xfId="3924" xr:uid="{271028FB-C19F-4565-A4F5-19415519C82E}"/>
    <cellStyle name="20% - Ênfase5 6 6 3" xfId="6504" xr:uid="{E22EC27E-4C84-49C8-BE0A-65EA84E91DC2}"/>
    <cellStyle name="20% - Ênfase5 6 7" xfId="2805" xr:uid="{DCC22BD7-E685-4DB9-8FEB-7C36322B8BA7}"/>
    <cellStyle name="20% - Ênfase5 6 8" xfId="5385" xr:uid="{3AEB1350-1956-4EF9-8125-217265941557}"/>
    <cellStyle name="20% - Ênfase5 7" xfId="300" xr:uid="{D604C7F9-86E8-4AF7-9226-6AAC9DEEE6AC}"/>
    <cellStyle name="20% - Ênfase5 7 2" xfId="1325" xr:uid="{12FACD3F-E4A9-44B0-BB60-D19B5DC52520}"/>
    <cellStyle name="20% - Ênfase5 7 2 2" xfId="3925" xr:uid="{93292C57-E891-4608-8D5F-6EAFD1FBAA13}"/>
    <cellStyle name="20% - Ênfase5 7 2 3" xfId="6505" xr:uid="{4C7CC20F-2761-41D8-A006-E8211BF493A4}"/>
    <cellStyle name="20% - Ênfase5 7 3" xfId="1326" xr:uid="{593E13DC-94E6-4332-A302-97626F325A5F}"/>
    <cellStyle name="20% - Ênfase5 7 3 2" xfId="3926" xr:uid="{0225590F-461A-4030-85BF-46610FA0CF8D}"/>
    <cellStyle name="20% - Ênfase5 7 3 3" xfId="6506" xr:uid="{E58E4393-FBC6-4E1E-BF8B-7196C1633535}"/>
    <cellStyle name="20% - Ênfase5 7 4" xfId="1327" xr:uid="{ACB21C63-584E-4A6E-8389-A7E9943CCB6D}"/>
    <cellStyle name="20% - Ênfase5 7 4 2" xfId="3927" xr:uid="{F495CD82-2A6F-4ED4-9321-D7CF270BB344}"/>
    <cellStyle name="20% - Ênfase5 7 4 3" xfId="6507" xr:uid="{4B7BBB1C-26DE-47B7-B596-424B90BBA827}"/>
    <cellStyle name="20% - Ênfase5 7 5" xfId="2901" xr:uid="{372EE9B8-1227-4165-BDCA-57FF4BEB3CF0}"/>
    <cellStyle name="20% - Ênfase5 7 6" xfId="5481" xr:uid="{745C770B-BCE4-4BEC-95D8-F80A4F6EFF94}"/>
    <cellStyle name="20% - Ênfase5 8" xfId="521" xr:uid="{A91BA802-1C85-4C01-A853-80663B594033}"/>
    <cellStyle name="20% - Ênfase5 8 2" xfId="1328" xr:uid="{1D40B067-0394-48A6-BAE6-72B663B0F159}"/>
    <cellStyle name="20% - Ênfase5 8 2 2" xfId="3928" xr:uid="{E20B1092-D331-4F75-BDFF-CA00C24A4610}"/>
    <cellStyle name="20% - Ênfase5 8 2 3" xfId="6508" xr:uid="{8D3F66BE-A9DC-4F24-8162-82D581CAAB2B}"/>
    <cellStyle name="20% - Ênfase5 8 3" xfId="1329" xr:uid="{77C0EAFC-437C-4F25-BC17-EB3D443C211D}"/>
    <cellStyle name="20% - Ênfase5 8 3 2" xfId="3929" xr:uid="{4E9A6FA7-349A-45D7-AB43-5D966C28B08E}"/>
    <cellStyle name="20% - Ênfase5 8 3 3" xfId="6509" xr:uid="{A43BA5EF-8326-4A7A-B5A0-144F26624FCC}"/>
    <cellStyle name="20% - Ênfase5 8 4" xfId="1330" xr:uid="{39692057-DA7A-4A4F-8A1C-3432B1608347}"/>
    <cellStyle name="20% - Ênfase5 8 4 2" xfId="3930" xr:uid="{08F6432E-E8C0-4E74-A9F0-F884E5E7AA4F}"/>
    <cellStyle name="20% - Ênfase5 8 4 3" xfId="6510" xr:uid="{BF013F2B-2B98-4DBE-B98B-9D07EC6F81A7}"/>
    <cellStyle name="20% - Ênfase5 8 5" xfId="3122" xr:uid="{16A1FC16-0998-4EB3-ADB6-0D2923FFBDD9}"/>
    <cellStyle name="20% - Ênfase5 8 6" xfId="5702" xr:uid="{C6F9762F-0E97-4F35-9A72-A482455F06C4}"/>
    <cellStyle name="20% - Ênfase5 9" xfId="1331" xr:uid="{EA1A6B49-401E-4D02-81C6-F2F889DBBE8C}"/>
    <cellStyle name="20% - Ênfase5 9 2" xfId="3931" xr:uid="{F654F344-BEC4-4A01-A454-4613E19AD45A}"/>
    <cellStyle name="20% - Ênfase5 9 3" xfId="6511" xr:uid="{6F686A91-6E00-4C74-9FE5-DAF28A4B9291}"/>
    <cellStyle name="20% - Ênfase6" xfId="50" builtinId="50" customBuiltin="1"/>
    <cellStyle name="20% - Ênfase6 10" xfId="1332" xr:uid="{D62C29FD-6FC6-4382-9069-9FFD94C6DEFE}"/>
    <cellStyle name="20% - Ênfase6 10 2" xfId="3932" xr:uid="{055F34E8-C9DC-47C3-9816-C07500ABEE4D}"/>
    <cellStyle name="20% - Ênfase6 10 3" xfId="6512" xr:uid="{C8CC4DC8-E330-483B-9350-43E3759DE461}"/>
    <cellStyle name="20% - Ênfase6 11" xfId="1333" xr:uid="{FF83B701-879C-4482-BCBF-2A146C3D1A85}"/>
    <cellStyle name="20% - Ênfase6 11 2" xfId="3933" xr:uid="{C285982D-76F7-49D6-AFE2-F0105AB740C5}"/>
    <cellStyle name="20% - Ênfase6 11 3" xfId="6513" xr:uid="{BCECAAE6-0640-48D6-87AB-2C82993C35E5}"/>
    <cellStyle name="20% - Ênfase6 12" xfId="2647" xr:uid="{C09EE04E-BDE6-461D-A281-1373B4642593}"/>
    <cellStyle name="20% - Ênfase6 12 2" xfId="5230" xr:uid="{03002686-8DD8-4055-BBA1-399AE546ED81}"/>
    <cellStyle name="20% - Ênfase6 12 3" xfId="7810" xr:uid="{60E898BF-1825-4368-BC86-39A347A479AE}"/>
    <cellStyle name="20% - Ênfase6 13" xfId="2680" xr:uid="{E753159D-71E0-4FF2-8B1A-126D3E7E4A94}"/>
    <cellStyle name="20% - Ênfase6 14" xfId="5260" xr:uid="{32BA5C2C-D4C0-4611-ABF9-6014E053A9AD}"/>
    <cellStyle name="20% - Ênfase6 2" xfId="92" xr:uid="{B486F490-C5FD-44B2-BF29-8DF840595A46}"/>
    <cellStyle name="20% - Ênfase6 2 10" xfId="1334" xr:uid="{373C706E-D0A6-4911-972E-27429A3C7801}"/>
    <cellStyle name="20% - Ênfase6 2 10 2" xfId="3934" xr:uid="{5C55FA41-0E8C-485A-AF06-AC1F860A504E}"/>
    <cellStyle name="20% - Ênfase6 2 10 3" xfId="6514" xr:uid="{DBF857D8-6F6E-4A35-8DD2-89A0D611352C}"/>
    <cellStyle name="20% - Ênfase6 2 11" xfId="2698" xr:uid="{4E3C733E-27E6-4FED-8203-46344A515266}"/>
    <cellStyle name="20% - Ênfase6 2 12" xfId="5278" xr:uid="{C6A72749-3FD4-410D-B2D8-A66841966C8E}"/>
    <cellStyle name="20% - Ênfase6 2 2" xfId="167" xr:uid="{22A90A14-88C3-43F9-9BE8-086B79CA2C3E}"/>
    <cellStyle name="20% - Ênfase6 2 2 2" xfId="263" xr:uid="{0D3775CF-3630-4835-9AB6-6479E15EC622}"/>
    <cellStyle name="20% - Ênfase6 2 2 2 2" xfId="484" xr:uid="{E2122D51-8D49-4DA2-B5BD-77AC7281DB5E}"/>
    <cellStyle name="20% - Ênfase6 2 2 2 2 2" xfId="1335" xr:uid="{456430B1-CDF5-4301-9CC7-29292BFF616E}"/>
    <cellStyle name="20% - Ênfase6 2 2 2 2 2 2" xfId="3935" xr:uid="{C2AF7079-5E9B-4F4D-86C6-9A57D5ABFFFE}"/>
    <cellStyle name="20% - Ênfase6 2 2 2 2 2 3" xfId="6515" xr:uid="{930A4844-B9B9-4AB5-873F-24DA9CE192D9}"/>
    <cellStyle name="20% - Ênfase6 2 2 2 2 3" xfId="1336" xr:uid="{13027937-947F-409A-8332-CF109EF224CD}"/>
    <cellStyle name="20% - Ênfase6 2 2 2 2 3 2" xfId="3936" xr:uid="{5F51CB35-E7F7-4DD1-A5CD-39C54D9783D3}"/>
    <cellStyle name="20% - Ênfase6 2 2 2 2 3 3" xfId="6516" xr:uid="{2A11099C-B3C5-4D48-A0DE-BF832FB27045}"/>
    <cellStyle name="20% - Ênfase6 2 2 2 2 4" xfId="1337" xr:uid="{48A85063-3F77-4798-93A3-3FFD4AF1B9AA}"/>
    <cellStyle name="20% - Ênfase6 2 2 2 2 4 2" xfId="3937" xr:uid="{5112866A-24B6-40AE-B679-14C09D4B7FED}"/>
    <cellStyle name="20% - Ênfase6 2 2 2 2 4 3" xfId="6517" xr:uid="{D47FED90-1519-4E4D-A789-BBE297FA8410}"/>
    <cellStyle name="20% - Ênfase6 2 2 2 2 5" xfId="3085" xr:uid="{52229C5E-3F4C-4946-BA19-1C0A715BE48A}"/>
    <cellStyle name="20% - Ênfase6 2 2 2 2 6" xfId="5665" xr:uid="{8DBFA5D5-F3E0-4693-BFE6-5C3B3DF289E2}"/>
    <cellStyle name="20% - Ênfase6 2 2 2 3" xfId="705" xr:uid="{BB6E7239-E2A5-4C8A-8C15-3691EBCD7FA2}"/>
    <cellStyle name="20% - Ênfase6 2 2 2 3 2" xfId="1338" xr:uid="{BD5004B7-BD37-438A-8C68-545E7A424D6D}"/>
    <cellStyle name="20% - Ênfase6 2 2 2 3 2 2" xfId="3938" xr:uid="{BEF20726-E012-47FE-B1FE-AB75F5E65679}"/>
    <cellStyle name="20% - Ênfase6 2 2 2 3 2 3" xfId="6518" xr:uid="{2E0DEA80-4A9A-4A50-A02A-84FBDC0E253A}"/>
    <cellStyle name="20% - Ênfase6 2 2 2 3 3" xfId="1339" xr:uid="{BB9A0A71-3E97-4E0D-8775-3BEF24024D19}"/>
    <cellStyle name="20% - Ênfase6 2 2 2 3 3 2" xfId="3939" xr:uid="{733E53AF-304A-4073-BC35-7A5B01A5EE5A}"/>
    <cellStyle name="20% - Ênfase6 2 2 2 3 3 3" xfId="6519" xr:uid="{B71DE4E3-7976-451D-AE33-1C4E1B5F726A}"/>
    <cellStyle name="20% - Ênfase6 2 2 2 3 4" xfId="3306" xr:uid="{4C21B284-512B-43A5-9BED-6BC54BCF1AA4}"/>
    <cellStyle name="20% - Ênfase6 2 2 2 3 5" xfId="5886" xr:uid="{2259113B-8952-441B-B9C2-607CC3938421}"/>
    <cellStyle name="20% - Ênfase6 2 2 2 4" xfId="1340" xr:uid="{22EFF035-FD9A-4082-BA8A-B5F8522B7E03}"/>
    <cellStyle name="20% - Ênfase6 2 2 2 4 2" xfId="3940" xr:uid="{83BFBC78-2126-40A6-8D72-85DF427D8B6E}"/>
    <cellStyle name="20% - Ênfase6 2 2 2 4 3" xfId="6520" xr:uid="{32E4B4D8-C442-4651-A8A3-066A9AF1D295}"/>
    <cellStyle name="20% - Ênfase6 2 2 2 5" xfId="1341" xr:uid="{5B16E952-B03D-4033-98C1-B250143B2934}"/>
    <cellStyle name="20% - Ênfase6 2 2 2 5 2" xfId="3941" xr:uid="{9C24E85B-D0DF-4B4F-9C56-B080C2DAA5B4}"/>
    <cellStyle name="20% - Ênfase6 2 2 2 5 3" xfId="6521" xr:uid="{A292016C-9DB9-4066-826C-F8EEDA00747C}"/>
    <cellStyle name="20% - Ênfase6 2 2 2 6" xfId="1342" xr:uid="{AFBA6D32-7317-43AF-9181-9BA0D5233DFF}"/>
    <cellStyle name="20% - Ênfase6 2 2 2 6 2" xfId="3942" xr:uid="{DD5D9E40-7EA7-407D-B502-5465E4B9709A}"/>
    <cellStyle name="20% - Ênfase6 2 2 2 6 3" xfId="6522" xr:uid="{5FCD32E2-8ED8-48A0-B8A1-EA8C36F6B432}"/>
    <cellStyle name="20% - Ênfase6 2 2 2 7" xfId="2864" xr:uid="{2A791E4B-7118-4DD8-94FB-A221147F06CD}"/>
    <cellStyle name="20% - Ênfase6 2 2 2 8" xfId="5444" xr:uid="{A6E2495C-94C3-4C71-89D4-C08A33B45D3B}"/>
    <cellStyle name="20% - Ênfase6 2 2 3" xfId="389" xr:uid="{A428E328-AB48-43C4-A2E5-6F9F8C99856E}"/>
    <cellStyle name="20% - Ênfase6 2 2 3 2" xfId="1343" xr:uid="{A2794F03-E4AA-446B-813C-5D5E9F144C56}"/>
    <cellStyle name="20% - Ênfase6 2 2 3 2 2" xfId="3943" xr:uid="{5E00899B-F5AE-4E06-B58E-2EA626279812}"/>
    <cellStyle name="20% - Ênfase6 2 2 3 2 3" xfId="6523" xr:uid="{5E56E53B-D605-4021-A626-BF0E42DA2940}"/>
    <cellStyle name="20% - Ênfase6 2 2 3 3" xfId="1344" xr:uid="{0F98AE4E-EC78-4E3C-841C-8B408E823A02}"/>
    <cellStyle name="20% - Ênfase6 2 2 3 3 2" xfId="3944" xr:uid="{68DE213D-9C9F-414D-BF78-D1B155DA4FAD}"/>
    <cellStyle name="20% - Ênfase6 2 2 3 3 3" xfId="6524" xr:uid="{A0C98201-9DA8-4D06-AA48-893F446E8C98}"/>
    <cellStyle name="20% - Ênfase6 2 2 3 4" xfId="1345" xr:uid="{CEC00783-1B25-4A19-82D7-194E953C5F28}"/>
    <cellStyle name="20% - Ênfase6 2 2 3 4 2" xfId="3945" xr:uid="{A2F3DF37-D203-435F-8514-F1072213D314}"/>
    <cellStyle name="20% - Ênfase6 2 2 3 4 3" xfId="6525" xr:uid="{B82C25DE-CE91-4CEA-B141-A98A622257DB}"/>
    <cellStyle name="20% - Ênfase6 2 2 3 5" xfId="2990" xr:uid="{FCDDC114-2852-470C-9E8A-614719FCCF6B}"/>
    <cellStyle name="20% - Ênfase6 2 2 3 6" xfId="5570" xr:uid="{04249D2D-6E16-4835-9E70-BE61551F6400}"/>
    <cellStyle name="20% - Ênfase6 2 2 4" xfId="610" xr:uid="{982C8E48-2254-4248-BA9F-7A183DE120B9}"/>
    <cellStyle name="20% - Ênfase6 2 2 4 2" xfId="1346" xr:uid="{ADBA6E6C-F8BD-45BC-A548-5BCE9B48E0DD}"/>
    <cellStyle name="20% - Ênfase6 2 2 4 2 2" xfId="3946" xr:uid="{D5C19E03-5D97-488C-AFD3-86B5819E4C7D}"/>
    <cellStyle name="20% - Ênfase6 2 2 4 2 3" xfId="6526" xr:uid="{51BA54B0-B0C2-42F6-9006-3054226108C1}"/>
    <cellStyle name="20% - Ênfase6 2 2 4 3" xfId="1347" xr:uid="{E9E27810-D19A-4DB5-AA07-D7834A834ECB}"/>
    <cellStyle name="20% - Ênfase6 2 2 4 3 2" xfId="3947" xr:uid="{801EC346-D76C-4EC7-9C06-3A9ABB48512D}"/>
    <cellStyle name="20% - Ênfase6 2 2 4 3 3" xfId="6527" xr:uid="{3893BC66-339A-40F9-8453-938CEBAA215B}"/>
    <cellStyle name="20% - Ênfase6 2 2 4 4" xfId="1348" xr:uid="{78D41C1A-01C5-431B-9CFA-4814BE28B187}"/>
    <cellStyle name="20% - Ênfase6 2 2 4 4 2" xfId="3948" xr:uid="{83CA8D16-6EBD-4A6D-9BF5-8A09888C462B}"/>
    <cellStyle name="20% - Ênfase6 2 2 4 4 3" xfId="6528" xr:uid="{D7F9DC69-29E0-4365-8FAE-D7B882C0478D}"/>
    <cellStyle name="20% - Ênfase6 2 2 4 5" xfId="3211" xr:uid="{826D54A9-ABCF-4307-A966-7F8585223E8D}"/>
    <cellStyle name="20% - Ênfase6 2 2 4 6" xfId="5791" xr:uid="{B491B45D-AF3D-4F73-94C2-457A96D62003}"/>
    <cellStyle name="20% - Ênfase6 2 2 5" xfId="1349" xr:uid="{1A06BE2A-FF62-4173-8C38-ADC6B25F3310}"/>
    <cellStyle name="20% - Ênfase6 2 2 5 2" xfId="3949" xr:uid="{F10B42C7-122F-443F-8D84-CE0055D8FD34}"/>
    <cellStyle name="20% - Ênfase6 2 2 5 3" xfId="6529" xr:uid="{3602C1F2-B38C-4BA1-91ED-A4BDD5755D01}"/>
    <cellStyle name="20% - Ênfase6 2 2 6" xfId="1350" xr:uid="{DADFB733-74D7-445C-9B46-0F2B699C0D9D}"/>
    <cellStyle name="20% - Ênfase6 2 2 6 2" xfId="3950" xr:uid="{C9F3A6EA-E0ED-43AE-A872-9132E4E1BD02}"/>
    <cellStyle name="20% - Ênfase6 2 2 6 3" xfId="6530" xr:uid="{C27239DB-76C2-47E7-8E2D-94A65010B4C5}"/>
    <cellStyle name="20% - Ênfase6 2 2 7" xfId="1351" xr:uid="{0618EC05-6135-4EF7-A629-BD6929063D47}"/>
    <cellStyle name="20% - Ênfase6 2 2 7 2" xfId="3951" xr:uid="{3CA3A349-48E5-4DE8-B454-3D72A9ED1E1B}"/>
    <cellStyle name="20% - Ênfase6 2 2 7 3" xfId="6531" xr:uid="{6D1903F7-0F61-4A05-A158-8A10BC8ABC4B}"/>
    <cellStyle name="20% - Ênfase6 2 2 8" xfId="2768" xr:uid="{09B732C5-D597-4729-8CD4-AEA0B89DD1A5}"/>
    <cellStyle name="20% - Ênfase6 2 2 9" xfId="5348" xr:uid="{4D7BFCC0-055D-4643-BDDE-174351B0C87D}"/>
    <cellStyle name="20% - Ênfase6 2 3" xfId="191" xr:uid="{138FDFCB-2EFF-49F9-9274-7CC9DE0075BE}"/>
    <cellStyle name="20% - Ênfase6 2 3 2" xfId="287" xr:uid="{9ACA03BB-5EAB-43F3-A4DA-4686D557BF05}"/>
    <cellStyle name="20% - Ênfase6 2 3 2 2" xfId="508" xr:uid="{5F2D4C64-B394-41AD-8209-77CA0A3B1A30}"/>
    <cellStyle name="20% - Ênfase6 2 3 2 2 2" xfId="1352" xr:uid="{BB2F4C58-1C45-41DD-BCA2-F94A64DF5530}"/>
    <cellStyle name="20% - Ênfase6 2 3 2 2 2 2" xfId="3952" xr:uid="{C4B5E06D-5494-4723-B62B-3447D34DB7E0}"/>
    <cellStyle name="20% - Ênfase6 2 3 2 2 2 3" xfId="6532" xr:uid="{760A9323-AA2E-4D9F-8956-92363C1CCF4A}"/>
    <cellStyle name="20% - Ênfase6 2 3 2 2 3" xfId="1353" xr:uid="{1B94D6A1-E0EE-4D7D-AA02-E2A4488F659C}"/>
    <cellStyle name="20% - Ênfase6 2 3 2 2 3 2" xfId="3953" xr:uid="{DA36A0AC-DF85-4C51-AFFF-01F250FC7150}"/>
    <cellStyle name="20% - Ênfase6 2 3 2 2 3 3" xfId="6533" xr:uid="{3C59D324-0F93-44E8-B05A-B29BD86A99D3}"/>
    <cellStyle name="20% - Ênfase6 2 3 2 2 4" xfId="1354" xr:uid="{C757AF4C-4152-44F3-8860-1FBABAB0BE9E}"/>
    <cellStyle name="20% - Ênfase6 2 3 2 2 4 2" xfId="3954" xr:uid="{EE521829-6019-4714-9D28-6FA4B9B29AD6}"/>
    <cellStyle name="20% - Ênfase6 2 3 2 2 4 3" xfId="6534" xr:uid="{A8F446F9-C2A2-43A1-8F89-54E8DE29F0BA}"/>
    <cellStyle name="20% - Ênfase6 2 3 2 2 5" xfId="3109" xr:uid="{0F1771EF-0086-4CE3-AB21-1AB9383CEE80}"/>
    <cellStyle name="20% - Ênfase6 2 3 2 2 6" xfId="5689" xr:uid="{BEE97297-080E-49FD-B047-BFACE0D48C1C}"/>
    <cellStyle name="20% - Ênfase6 2 3 2 3" xfId="729" xr:uid="{2542B7B6-9282-4316-B746-2E8FD1022BD1}"/>
    <cellStyle name="20% - Ênfase6 2 3 2 3 2" xfId="1355" xr:uid="{6D1B1EF7-3180-4713-8120-0A2ACB046975}"/>
    <cellStyle name="20% - Ênfase6 2 3 2 3 2 2" xfId="3955" xr:uid="{95D0C188-540F-4EDF-8667-A7A810DD32FD}"/>
    <cellStyle name="20% - Ênfase6 2 3 2 3 2 3" xfId="6535" xr:uid="{9BFE7641-30B2-4537-9EEB-761CE15CE0ED}"/>
    <cellStyle name="20% - Ênfase6 2 3 2 3 3" xfId="1356" xr:uid="{341EBA75-934C-487E-8427-9FA8463556D4}"/>
    <cellStyle name="20% - Ênfase6 2 3 2 3 3 2" xfId="3956" xr:uid="{A20CFA02-A503-4C46-8CBB-7CD77C2656E4}"/>
    <cellStyle name="20% - Ênfase6 2 3 2 3 3 3" xfId="6536" xr:uid="{17F83467-DB95-434D-B306-8ACD74FD9251}"/>
    <cellStyle name="20% - Ênfase6 2 3 2 3 4" xfId="3330" xr:uid="{3A803157-B5AC-4F8C-BB6F-110974E9FCFF}"/>
    <cellStyle name="20% - Ênfase6 2 3 2 3 5" xfId="5910" xr:uid="{5E9F4A1B-200C-441D-BA3A-37E223D6374B}"/>
    <cellStyle name="20% - Ênfase6 2 3 2 4" xfId="1357" xr:uid="{99BB3BDD-B571-4E7F-A2B2-37C25DB5048E}"/>
    <cellStyle name="20% - Ênfase6 2 3 2 4 2" xfId="3957" xr:uid="{0AF2D2F2-EA1C-4F78-9858-C7D39F2C5DF7}"/>
    <cellStyle name="20% - Ênfase6 2 3 2 4 3" xfId="6537" xr:uid="{16E1B960-C1F5-4E2B-AC89-DC5F2330F2B8}"/>
    <cellStyle name="20% - Ênfase6 2 3 2 5" xfId="1358" xr:uid="{A38B3CB7-CBF6-4814-AC1A-BA1CAFC62F2E}"/>
    <cellStyle name="20% - Ênfase6 2 3 2 5 2" xfId="3958" xr:uid="{EAA7B0F2-E3A5-4950-8151-7CF48D911279}"/>
    <cellStyle name="20% - Ênfase6 2 3 2 5 3" xfId="6538" xr:uid="{5DCC1701-AA04-4470-86FA-7A6214F24EED}"/>
    <cellStyle name="20% - Ênfase6 2 3 2 6" xfId="1359" xr:uid="{9D2AA810-84C4-4054-B017-B07034BAD933}"/>
    <cellStyle name="20% - Ênfase6 2 3 2 6 2" xfId="3959" xr:uid="{540F7624-EB14-4E91-AA31-C1BE4021A637}"/>
    <cellStyle name="20% - Ênfase6 2 3 2 6 3" xfId="6539" xr:uid="{1F6B415B-1DDC-4B72-BF05-D677CBBDA8DD}"/>
    <cellStyle name="20% - Ênfase6 2 3 2 7" xfId="2888" xr:uid="{B4718512-DCD4-4C46-8773-C0C2128FDE95}"/>
    <cellStyle name="20% - Ênfase6 2 3 2 8" xfId="5468" xr:uid="{442E308E-CB00-4DAD-A70C-B0F855772978}"/>
    <cellStyle name="20% - Ênfase6 2 3 3" xfId="413" xr:uid="{03AB3614-D48C-4112-BD0A-66A7B56F573B}"/>
    <cellStyle name="20% - Ênfase6 2 3 3 2" xfId="1360" xr:uid="{399DB664-33D5-4FE0-BAFF-F19A6F59206E}"/>
    <cellStyle name="20% - Ênfase6 2 3 3 2 2" xfId="3960" xr:uid="{33627950-8443-4034-85A5-FBB7876EC5E8}"/>
    <cellStyle name="20% - Ênfase6 2 3 3 2 3" xfId="6540" xr:uid="{362A9563-D34E-474C-B1E7-6E56690C1060}"/>
    <cellStyle name="20% - Ênfase6 2 3 3 3" xfId="1361" xr:uid="{1498CF5C-0946-4CAF-9707-604E437EC690}"/>
    <cellStyle name="20% - Ênfase6 2 3 3 3 2" xfId="3961" xr:uid="{95A9E56D-DDDA-4E68-84A0-21370AAAAEA0}"/>
    <cellStyle name="20% - Ênfase6 2 3 3 3 3" xfId="6541" xr:uid="{19939E31-CA6C-4843-BCAA-14E2D205D640}"/>
    <cellStyle name="20% - Ênfase6 2 3 3 4" xfId="1362" xr:uid="{16B22EB8-B995-43D1-9F9C-6EEFB0FA55D5}"/>
    <cellStyle name="20% - Ênfase6 2 3 3 4 2" xfId="3962" xr:uid="{622BE86C-5FB6-4897-BCC2-F076287AF41D}"/>
    <cellStyle name="20% - Ênfase6 2 3 3 4 3" xfId="6542" xr:uid="{01FD9C51-9105-461D-AAB2-8EBFB57012A6}"/>
    <cellStyle name="20% - Ênfase6 2 3 3 5" xfId="3014" xr:uid="{580A191F-A57B-4D00-BAF8-68071A6081CA}"/>
    <cellStyle name="20% - Ênfase6 2 3 3 6" xfId="5594" xr:uid="{E57EC5AF-F1E9-488D-9C1D-7155EF0EF4D1}"/>
    <cellStyle name="20% - Ênfase6 2 3 4" xfId="634" xr:uid="{5E8547E2-957A-4F68-862A-42280331E104}"/>
    <cellStyle name="20% - Ênfase6 2 3 4 2" xfId="1363" xr:uid="{A83122FB-7C7E-4024-9AD7-110B7222A4BE}"/>
    <cellStyle name="20% - Ênfase6 2 3 4 2 2" xfId="3963" xr:uid="{6BA12CEA-8CB7-4EF4-9B15-E4D03BA52E1E}"/>
    <cellStyle name="20% - Ênfase6 2 3 4 2 3" xfId="6543" xr:uid="{179A7BEC-9D88-475F-B92C-200C4E518D6E}"/>
    <cellStyle name="20% - Ênfase6 2 3 4 3" xfId="1364" xr:uid="{E4578C02-AA6E-41CF-80AF-5334A5F4C37C}"/>
    <cellStyle name="20% - Ênfase6 2 3 4 3 2" xfId="3964" xr:uid="{829A5E63-B984-4047-B04D-C553F983C0E7}"/>
    <cellStyle name="20% - Ênfase6 2 3 4 3 3" xfId="6544" xr:uid="{2809C33E-8F62-4826-990A-91D3DA438A54}"/>
    <cellStyle name="20% - Ênfase6 2 3 4 4" xfId="1365" xr:uid="{D34FEEA2-05F7-42D9-A7D4-D5DA5E7CBFC5}"/>
    <cellStyle name="20% - Ênfase6 2 3 4 4 2" xfId="3965" xr:uid="{61952CE3-2B57-4EE5-923B-EE861BB34EDE}"/>
    <cellStyle name="20% - Ênfase6 2 3 4 4 3" xfId="6545" xr:uid="{AE4C2A88-AEE7-45C0-941D-E1E3DC7BBCD0}"/>
    <cellStyle name="20% - Ênfase6 2 3 4 5" xfId="3235" xr:uid="{074D40EF-C5B5-49C2-9E30-6C197849DBD2}"/>
    <cellStyle name="20% - Ênfase6 2 3 4 6" xfId="5815" xr:uid="{CAB7C170-418E-4CCC-9A55-E73DFA0B3529}"/>
    <cellStyle name="20% - Ênfase6 2 3 5" xfId="1366" xr:uid="{B8EDC0DB-46F6-4EA2-BD68-6F00D991C2B8}"/>
    <cellStyle name="20% - Ênfase6 2 3 5 2" xfId="3966" xr:uid="{CD1E9866-B797-4FEF-A27E-09E829620CBE}"/>
    <cellStyle name="20% - Ênfase6 2 3 5 3" xfId="6546" xr:uid="{EAD9172B-B0D6-4C73-A0E2-8BC731A09879}"/>
    <cellStyle name="20% - Ênfase6 2 3 6" xfId="1367" xr:uid="{AC76BA89-F462-4A30-9051-FE5A0AAEC3AD}"/>
    <cellStyle name="20% - Ênfase6 2 3 6 2" xfId="3967" xr:uid="{C9F7C598-8217-44AC-805E-E3B27FCF3AFF}"/>
    <cellStyle name="20% - Ênfase6 2 3 6 3" xfId="6547" xr:uid="{08EA0E13-81FA-49EF-85B9-3EE95953AC71}"/>
    <cellStyle name="20% - Ênfase6 2 3 7" xfId="1368" xr:uid="{E4B9F43C-06DD-4A3D-A696-225F98AF354E}"/>
    <cellStyle name="20% - Ênfase6 2 3 7 2" xfId="3968" xr:uid="{507390B8-0426-4B60-941E-640A6939CEBB}"/>
    <cellStyle name="20% - Ênfase6 2 3 7 3" xfId="6548" xr:uid="{A3E4D479-A56E-4CC0-AD52-990CBFC8F09A}"/>
    <cellStyle name="20% - Ênfase6 2 3 8" xfId="2792" xr:uid="{BDDDE956-11E5-44E3-AC2D-9756C0D28BD3}"/>
    <cellStyle name="20% - Ênfase6 2 3 9" xfId="5372" xr:uid="{E855C292-806B-42EF-8235-73B092006891}"/>
    <cellStyle name="20% - Ênfase6 2 4" xfId="125" xr:uid="{A5AEA377-6346-4101-9248-96056F38C221}"/>
    <cellStyle name="20% - Ênfase6 2 4 2" xfId="351" xr:uid="{3789D1D2-8533-488E-B8B8-38554BE43082}"/>
    <cellStyle name="20% - Ênfase6 2 4 2 2" xfId="1369" xr:uid="{B284F893-51B0-4200-BDD1-306F23E35163}"/>
    <cellStyle name="20% - Ênfase6 2 4 2 2 2" xfId="3969" xr:uid="{9257CFF0-FDA6-46D7-976C-D5966F2AFD10}"/>
    <cellStyle name="20% - Ênfase6 2 4 2 2 3" xfId="6549" xr:uid="{31B48C72-0BDA-4C6A-9B11-0B57D10BE3C2}"/>
    <cellStyle name="20% - Ênfase6 2 4 2 3" xfId="1370" xr:uid="{B540859C-7390-4700-9CDE-0C4DF253C88C}"/>
    <cellStyle name="20% - Ênfase6 2 4 2 3 2" xfId="3970" xr:uid="{741056BD-9B39-49FB-AFCA-993F47C9F3DB}"/>
    <cellStyle name="20% - Ênfase6 2 4 2 3 3" xfId="6550" xr:uid="{3F816AA6-9A95-4F77-91BF-FE92822AFC81}"/>
    <cellStyle name="20% - Ênfase6 2 4 2 4" xfId="1371" xr:uid="{397BFB24-03B9-452D-B360-A384AB2F992F}"/>
    <cellStyle name="20% - Ênfase6 2 4 2 4 2" xfId="3971" xr:uid="{C01D8125-FFB4-4FA5-8D32-DBE69D0FCAA5}"/>
    <cellStyle name="20% - Ênfase6 2 4 2 4 3" xfId="6551" xr:uid="{1E71E1B3-6301-48DA-9EA7-3913B6861DED}"/>
    <cellStyle name="20% - Ênfase6 2 4 2 5" xfId="2952" xr:uid="{9DB99C20-6FBC-42C7-B5AA-27DDB2EBD3B9}"/>
    <cellStyle name="20% - Ênfase6 2 4 2 6" xfId="5532" xr:uid="{301BC9D4-7C5F-4FC6-9D30-17455D6584FE}"/>
    <cellStyle name="20% - Ênfase6 2 4 3" xfId="572" xr:uid="{756310E2-7E7B-4461-A4E7-567C763F0C93}"/>
    <cellStyle name="20% - Ênfase6 2 4 3 2" xfId="1372" xr:uid="{81E74E06-A87D-4770-B7AD-8710DAB974CE}"/>
    <cellStyle name="20% - Ênfase6 2 4 3 2 2" xfId="3972" xr:uid="{1D019325-3CFB-4D64-B7F2-3167656ABF3A}"/>
    <cellStyle name="20% - Ênfase6 2 4 3 2 3" xfId="6552" xr:uid="{E23D4965-66E0-419C-8563-312A92AB85EC}"/>
    <cellStyle name="20% - Ênfase6 2 4 3 3" xfId="1373" xr:uid="{F2432CB3-EA0A-40A2-83BD-1A619FF4B470}"/>
    <cellStyle name="20% - Ênfase6 2 4 3 3 2" xfId="3973" xr:uid="{28E8B5AD-F67A-4AB9-8CF9-30FE59D4E8CC}"/>
    <cellStyle name="20% - Ênfase6 2 4 3 3 3" xfId="6553" xr:uid="{D0D017A1-8B4B-462B-AAD1-AD37D2E047C4}"/>
    <cellStyle name="20% - Ênfase6 2 4 3 4" xfId="3173" xr:uid="{D502F4DB-E1D3-4A16-ABEE-F599C8F95CA2}"/>
    <cellStyle name="20% - Ênfase6 2 4 3 5" xfId="5753" xr:uid="{397A01DF-8F38-4C56-8980-C43DD64FB33C}"/>
    <cellStyle name="20% - Ênfase6 2 4 4" xfId="1374" xr:uid="{415B407E-3357-4045-BE88-4E4C5EADD238}"/>
    <cellStyle name="20% - Ênfase6 2 4 4 2" xfId="3974" xr:uid="{D20E9657-90AB-46FC-96EC-EB1BBC3E1869}"/>
    <cellStyle name="20% - Ênfase6 2 4 4 3" xfId="6554" xr:uid="{DBE0FAFC-DC28-4CE3-B592-5DBB4255FDEE}"/>
    <cellStyle name="20% - Ênfase6 2 4 5" xfId="1375" xr:uid="{083E7959-EBB6-4C37-A2F2-7DFCC27537B2}"/>
    <cellStyle name="20% - Ênfase6 2 4 5 2" xfId="3975" xr:uid="{39B79760-0647-41CE-9B43-929B5FEAFE0B}"/>
    <cellStyle name="20% - Ênfase6 2 4 5 3" xfId="6555" xr:uid="{6BC3BC6A-A07C-4D0A-B035-EEB4D2D5455A}"/>
    <cellStyle name="20% - Ênfase6 2 4 6" xfId="1376" xr:uid="{1572F2A1-8708-42D1-A57C-BF3CBD84B2C3}"/>
    <cellStyle name="20% - Ênfase6 2 4 6 2" xfId="3976" xr:uid="{EBD08C5A-0A0C-43BB-A485-A686D6E2EDB7}"/>
    <cellStyle name="20% - Ênfase6 2 4 6 3" xfId="6556" xr:uid="{386717CD-F436-4530-89FB-1E608DA9A603}"/>
    <cellStyle name="20% - Ênfase6 2 4 7" xfId="2730" xr:uid="{E6F43E85-84F2-4A0E-816C-92F4B39F5F1C}"/>
    <cellStyle name="20% - Ênfase6 2 4 8" xfId="5310" xr:uid="{93C6EF49-F8D7-42C7-BC24-5FA89E68E7E4}"/>
    <cellStyle name="20% - Ênfase6 2 5" xfId="223" xr:uid="{F4E9CED1-569C-4C39-8CFF-03C4881A4596}"/>
    <cellStyle name="20% - Ênfase6 2 5 2" xfId="444" xr:uid="{E5AE6E2F-E002-4E50-B26F-2632511A98BE}"/>
    <cellStyle name="20% - Ênfase6 2 5 2 2" xfId="1377" xr:uid="{4DF3E75A-6739-4086-AC61-5439F37069B2}"/>
    <cellStyle name="20% - Ênfase6 2 5 2 2 2" xfId="3977" xr:uid="{C5EAAF04-5098-4210-889C-FF107630A730}"/>
    <cellStyle name="20% - Ênfase6 2 5 2 2 3" xfId="6557" xr:uid="{F0503E37-AC86-40F1-8A09-D4E6C9A07E00}"/>
    <cellStyle name="20% - Ênfase6 2 5 2 3" xfId="1378" xr:uid="{90610063-EBE9-4FCD-A8EA-D7B4050B9175}"/>
    <cellStyle name="20% - Ênfase6 2 5 2 3 2" xfId="3978" xr:uid="{686D692A-8391-4E6A-A36B-94BF8763EF91}"/>
    <cellStyle name="20% - Ênfase6 2 5 2 3 3" xfId="6558" xr:uid="{946E7FE5-5E50-4F5B-A7A3-4DFE8BBFFB57}"/>
    <cellStyle name="20% - Ênfase6 2 5 2 4" xfId="1379" xr:uid="{66C988C0-CD92-4C19-9D9B-215B547FF8C4}"/>
    <cellStyle name="20% - Ênfase6 2 5 2 4 2" xfId="3979" xr:uid="{89D7C937-7366-45EF-B84C-7820EF4A127F}"/>
    <cellStyle name="20% - Ênfase6 2 5 2 4 3" xfId="6559" xr:uid="{DD66F467-D090-485C-BC16-CFF4847D94C8}"/>
    <cellStyle name="20% - Ênfase6 2 5 2 5" xfId="3045" xr:uid="{5FA06725-F614-47DC-A69B-57448E4D9771}"/>
    <cellStyle name="20% - Ênfase6 2 5 2 6" xfId="5625" xr:uid="{4C896A08-E130-4278-B005-141164C6547F}"/>
    <cellStyle name="20% - Ênfase6 2 5 3" xfId="665" xr:uid="{481CE237-B778-44EE-A3B4-945FE93095C2}"/>
    <cellStyle name="20% - Ênfase6 2 5 3 2" xfId="1380" xr:uid="{6AA9C5CC-7E23-4DF6-907C-C3080D590A44}"/>
    <cellStyle name="20% - Ênfase6 2 5 3 2 2" xfId="3980" xr:uid="{44272A05-E159-42C4-93AD-4CAABB9A3E7B}"/>
    <cellStyle name="20% - Ênfase6 2 5 3 2 3" xfId="6560" xr:uid="{20E0F59C-49A7-4A8B-9E4A-E320599B6A2C}"/>
    <cellStyle name="20% - Ênfase6 2 5 3 3" xfId="1381" xr:uid="{6F049F5C-C8A1-4FE0-BEE4-7C148B7211DE}"/>
    <cellStyle name="20% - Ênfase6 2 5 3 3 2" xfId="3981" xr:uid="{3A9BB9E6-5497-4F60-96D2-8D8576B5B55E}"/>
    <cellStyle name="20% - Ênfase6 2 5 3 3 3" xfId="6561" xr:uid="{26FAC523-0F8E-4208-B1EA-D3ACA564E9BA}"/>
    <cellStyle name="20% - Ênfase6 2 5 3 4" xfId="3266" xr:uid="{6A5045DD-A84E-4B69-AA36-F41EE8CFA3C7}"/>
    <cellStyle name="20% - Ênfase6 2 5 3 5" xfId="5846" xr:uid="{AFA197DB-0691-44F7-A40D-D3295CF977A9}"/>
    <cellStyle name="20% - Ênfase6 2 5 4" xfId="1382" xr:uid="{05170933-7ED7-414B-9994-F83222CCF9E4}"/>
    <cellStyle name="20% - Ênfase6 2 5 4 2" xfId="3982" xr:uid="{3EE09D51-F4A3-433D-8E50-E0EA390A179B}"/>
    <cellStyle name="20% - Ênfase6 2 5 4 3" xfId="6562" xr:uid="{0C0D2DA1-27CD-4297-8BD6-097115E93B2E}"/>
    <cellStyle name="20% - Ênfase6 2 5 5" xfId="1383" xr:uid="{802F3BF0-7EC1-4780-84DF-D387F01339D3}"/>
    <cellStyle name="20% - Ênfase6 2 5 5 2" xfId="3983" xr:uid="{F27E4420-2113-43E0-93F4-D5ECA767D70D}"/>
    <cellStyle name="20% - Ênfase6 2 5 5 3" xfId="6563" xr:uid="{E725AA32-02F4-49E4-8FD9-9B0CA1528CA7}"/>
    <cellStyle name="20% - Ênfase6 2 5 6" xfId="1384" xr:uid="{59DB2873-8668-4F44-BA72-614CF41CC7DA}"/>
    <cellStyle name="20% - Ênfase6 2 5 6 2" xfId="3984" xr:uid="{A8DBFFBF-2F31-4345-B5F3-ECF0F12B8051}"/>
    <cellStyle name="20% - Ênfase6 2 5 6 3" xfId="6564" xr:uid="{03795A35-759E-46DB-B0CB-938B86280F3D}"/>
    <cellStyle name="20% - Ênfase6 2 5 7" xfId="2824" xr:uid="{A63C2B52-D747-40B8-924A-E687596C5FB2}"/>
    <cellStyle name="20% - Ênfase6 2 5 8" xfId="5404" xr:uid="{206B5188-B374-442C-927D-669229DB0984}"/>
    <cellStyle name="20% - Ênfase6 2 6" xfId="318" xr:uid="{8992784A-7723-4F96-9D8C-C9794F69BB8C}"/>
    <cellStyle name="20% - Ênfase6 2 6 2" xfId="1385" xr:uid="{2DCBBF00-07C0-4F85-8E41-74ED36277C01}"/>
    <cellStyle name="20% - Ênfase6 2 6 2 2" xfId="3985" xr:uid="{37CF14D1-A9FB-4965-9C3F-FA717BEE272A}"/>
    <cellStyle name="20% - Ênfase6 2 6 2 3" xfId="6565" xr:uid="{5995CCD4-5263-4AEB-B401-7CC9DB57B331}"/>
    <cellStyle name="20% - Ênfase6 2 6 3" xfId="1386" xr:uid="{D2D8C4A3-9BFC-4073-BBFB-3313F8871CE5}"/>
    <cellStyle name="20% - Ênfase6 2 6 3 2" xfId="3986" xr:uid="{B8096446-CC1B-451F-B9FC-9E87F01222A0}"/>
    <cellStyle name="20% - Ênfase6 2 6 3 3" xfId="6566" xr:uid="{461856F1-AF42-435F-80F3-909687EB5142}"/>
    <cellStyle name="20% - Ênfase6 2 6 4" xfId="1387" xr:uid="{52516A63-0AB7-4D9E-92FA-44EC5250C661}"/>
    <cellStyle name="20% - Ênfase6 2 6 4 2" xfId="3987" xr:uid="{68197A55-6524-41EC-9A5E-7538F857BDAA}"/>
    <cellStyle name="20% - Ênfase6 2 6 4 3" xfId="6567" xr:uid="{1566141A-172A-4A62-AE07-65A13DC4EA0F}"/>
    <cellStyle name="20% - Ênfase6 2 6 5" xfId="2919" xr:uid="{D6DAF6BF-E46C-44AF-9505-7DEA4F9CC4FD}"/>
    <cellStyle name="20% - Ênfase6 2 6 6" xfId="5499" xr:uid="{3C514B6E-6E57-4601-AE1E-9462F7433607}"/>
    <cellStyle name="20% - Ênfase6 2 7" xfId="539" xr:uid="{D075EA3F-D62B-4C9B-9572-11891F2ACE54}"/>
    <cellStyle name="20% - Ênfase6 2 7 2" xfId="1388" xr:uid="{04475CBA-6E5E-4CE6-8812-5DCF9D203D2E}"/>
    <cellStyle name="20% - Ênfase6 2 7 2 2" xfId="3988" xr:uid="{B32EF0AB-B7E8-4E34-A2FA-E9DB9DDABD86}"/>
    <cellStyle name="20% - Ênfase6 2 7 2 3" xfId="6568" xr:uid="{D116C91B-F8DD-4C61-90A7-583FB2C84B1B}"/>
    <cellStyle name="20% - Ênfase6 2 7 3" xfId="1389" xr:uid="{9739AAC1-BBDE-45C3-B84F-50D87A5CF810}"/>
    <cellStyle name="20% - Ênfase6 2 7 3 2" xfId="3989" xr:uid="{F69FC77B-EC79-40BC-BF92-278E48E04887}"/>
    <cellStyle name="20% - Ênfase6 2 7 3 3" xfId="6569" xr:uid="{4617D855-12BB-47AB-9522-A847A6603600}"/>
    <cellStyle name="20% - Ênfase6 2 7 4" xfId="1390" xr:uid="{1020C7E2-CE1E-450D-BB1D-84CB6CF85F33}"/>
    <cellStyle name="20% - Ênfase6 2 7 4 2" xfId="3990" xr:uid="{321CF091-8DFE-47D5-9AE3-FD80036F2DAE}"/>
    <cellStyle name="20% - Ênfase6 2 7 4 3" xfId="6570" xr:uid="{6F84EAA4-DAD8-4989-A365-0B33CE090EEF}"/>
    <cellStyle name="20% - Ênfase6 2 7 5" xfId="3140" xr:uid="{1A287C7A-D92B-4CBB-956E-0871FDDCF8FA}"/>
    <cellStyle name="20% - Ênfase6 2 7 6" xfId="5720" xr:uid="{36FE9139-4AAD-4731-BE4B-686C4FB4919E}"/>
    <cellStyle name="20% - Ênfase6 2 8" xfId="1391" xr:uid="{4DBE5674-8097-4679-B30E-887BFBF1B1D6}"/>
    <cellStyle name="20% - Ênfase6 2 8 2" xfId="3991" xr:uid="{EE69D68B-1EAF-4AD5-8946-63FF47C89430}"/>
    <cellStyle name="20% - Ênfase6 2 8 3" xfId="6571" xr:uid="{64A96301-23B6-4311-83F7-EC421BAD5DE7}"/>
    <cellStyle name="20% - Ênfase6 2 9" xfId="1392" xr:uid="{D567C10B-9702-4759-89F7-B8E258DF3CE2}"/>
    <cellStyle name="20% - Ênfase6 2 9 2" xfId="3992" xr:uid="{C7C4C590-92FB-4F1E-A65C-5803A6D93E01}"/>
    <cellStyle name="20% - Ênfase6 2 9 3" xfId="6572" xr:uid="{975E2366-AEEF-4D64-894A-A9F5528BC399}"/>
    <cellStyle name="20% - Ênfase6 3" xfId="150" xr:uid="{39B879C8-325A-4459-AA63-BB43D1505253}"/>
    <cellStyle name="20% - Ênfase6 3 2" xfId="246" xr:uid="{A5F72CC7-4308-49E0-ACAF-8C7C5C0DF7EE}"/>
    <cellStyle name="20% - Ênfase6 3 2 2" xfId="467" xr:uid="{A4C95A9D-0634-4CAA-A12E-E03BFD408822}"/>
    <cellStyle name="20% - Ênfase6 3 2 2 2" xfId="1393" xr:uid="{8A39CEF3-91E8-4752-876E-DC536D9D0712}"/>
    <cellStyle name="20% - Ênfase6 3 2 2 2 2" xfId="3993" xr:uid="{46AD2030-BB19-4611-9CB8-8E338197A306}"/>
    <cellStyle name="20% - Ênfase6 3 2 2 2 3" xfId="6573" xr:uid="{4D39316B-B2C6-4BB3-B2C4-B19E5C47524F}"/>
    <cellStyle name="20% - Ênfase6 3 2 2 3" xfId="1394" xr:uid="{F3B449FA-A763-487B-8EF9-5A7C1D648331}"/>
    <cellStyle name="20% - Ênfase6 3 2 2 3 2" xfId="3994" xr:uid="{2150EC9D-7EB4-42F7-8DEE-E1A41C4A3E70}"/>
    <cellStyle name="20% - Ênfase6 3 2 2 3 3" xfId="6574" xr:uid="{8632BC78-4F68-496B-BBFD-4297AAA4426A}"/>
    <cellStyle name="20% - Ênfase6 3 2 2 4" xfId="1395" xr:uid="{32207F4E-CD2F-485E-A6C3-B2F808CEBAE4}"/>
    <cellStyle name="20% - Ênfase6 3 2 2 4 2" xfId="3995" xr:uid="{C6B4670E-E370-4FAB-88D5-FC177462538A}"/>
    <cellStyle name="20% - Ênfase6 3 2 2 4 3" xfId="6575" xr:uid="{A84DEBE1-5728-4187-B1FF-B3FB1C900DCC}"/>
    <cellStyle name="20% - Ênfase6 3 2 2 5" xfId="3068" xr:uid="{DED58C3D-8440-47E3-8B9D-5F8EA27EBDD7}"/>
    <cellStyle name="20% - Ênfase6 3 2 2 6" xfId="5648" xr:uid="{85EDBC47-D493-46AE-AD5B-9B710EC827A0}"/>
    <cellStyle name="20% - Ênfase6 3 2 3" xfId="688" xr:uid="{BF74A000-1DC4-4BFC-8B7D-D96710B0B766}"/>
    <cellStyle name="20% - Ênfase6 3 2 3 2" xfId="1396" xr:uid="{4B06EF7A-8B5F-47C4-AD6A-B3CFF62E4D99}"/>
    <cellStyle name="20% - Ênfase6 3 2 3 2 2" xfId="3996" xr:uid="{12A65053-FB8B-4744-A914-3B3084645775}"/>
    <cellStyle name="20% - Ênfase6 3 2 3 2 3" xfId="6576" xr:uid="{4ED30E2D-E328-4A85-A084-6B2D7244D778}"/>
    <cellStyle name="20% - Ênfase6 3 2 3 3" xfId="1397" xr:uid="{D19882A1-916F-4369-9736-2FC7D3276A8B}"/>
    <cellStyle name="20% - Ênfase6 3 2 3 3 2" xfId="3997" xr:uid="{C952EAE9-3926-4110-9B20-0AE24D36A79A}"/>
    <cellStyle name="20% - Ênfase6 3 2 3 3 3" xfId="6577" xr:uid="{E840ED20-4B51-4BCC-AD3C-262A567E728F}"/>
    <cellStyle name="20% - Ênfase6 3 2 3 4" xfId="3289" xr:uid="{30811D87-A4CD-47BE-9BC3-DEFE5B5534A9}"/>
    <cellStyle name="20% - Ênfase6 3 2 3 5" xfId="5869" xr:uid="{FDDF3800-AF9E-44BE-A5F0-D89A84F5459B}"/>
    <cellStyle name="20% - Ênfase6 3 2 4" xfId="1398" xr:uid="{841B8722-CB1F-49FE-9B33-170F7FE3E30C}"/>
    <cellStyle name="20% - Ênfase6 3 2 4 2" xfId="3998" xr:uid="{8D826E25-8208-447A-99C7-924AA3E54C5E}"/>
    <cellStyle name="20% - Ênfase6 3 2 4 3" xfId="6578" xr:uid="{6B82F127-810E-4C1B-8DB5-9C0197F958A1}"/>
    <cellStyle name="20% - Ênfase6 3 2 5" xfId="1399" xr:uid="{49828591-4013-460D-B94F-F29B4E74CDEB}"/>
    <cellStyle name="20% - Ênfase6 3 2 5 2" xfId="3999" xr:uid="{F80A4A7A-BBAD-41B0-B806-943177FB5A2D}"/>
    <cellStyle name="20% - Ênfase6 3 2 5 3" xfId="6579" xr:uid="{BF201CD3-3EF1-4C7C-A225-62912CB78E3C}"/>
    <cellStyle name="20% - Ênfase6 3 2 6" xfId="1400" xr:uid="{89ED21DE-1301-4F4A-8FA7-917525E7C068}"/>
    <cellStyle name="20% - Ênfase6 3 2 6 2" xfId="4000" xr:uid="{4C107CE2-BD1B-4087-92DE-533733BA0CDD}"/>
    <cellStyle name="20% - Ênfase6 3 2 6 3" xfId="6580" xr:uid="{65304ED9-862C-4DF5-9C81-B7495F91F4FB}"/>
    <cellStyle name="20% - Ênfase6 3 2 7" xfId="2847" xr:uid="{E6C696F2-27C4-4051-BB96-41068C45462B}"/>
    <cellStyle name="20% - Ênfase6 3 2 8" xfId="5427" xr:uid="{B8EA3D54-E834-4220-B62A-80242780F2BD}"/>
    <cellStyle name="20% - Ênfase6 3 3" xfId="372" xr:uid="{77FEB240-736E-4AAC-8993-2D64771444C0}"/>
    <cellStyle name="20% - Ênfase6 3 3 2" xfId="1401" xr:uid="{F5C7D039-C93F-4A86-9068-606E9F21D4D7}"/>
    <cellStyle name="20% - Ênfase6 3 3 2 2" xfId="4001" xr:uid="{A9FE5E05-09B3-4837-9B22-7B17F652852A}"/>
    <cellStyle name="20% - Ênfase6 3 3 2 3" xfId="6581" xr:uid="{FC6099C2-ABAE-4C8E-A72D-7C4FDECED3DA}"/>
    <cellStyle name="20% - Ênfase6 3 3 3" xfId="1402" xr:uid="{E4C96467-9EAB-41F0-B026-8FBCA7DE55A2}"/>
    <cellStyle name="20% - Ênfase6 3 3 3 2" xfId="4002" xr:uid="{2ABECAD9-2B56-4B66-BF6D-57B4F16BBF95}"/>
    <cellStyle name="20% - Ênfase6 3 3 3 3" xfId="6582" xr:uid="{B2EBC03B-02AB-4A41-9F97-C21571B5D368}"/>
    <cellStyle name="20% - Ênfase6 3 3 4" xfId="1403" xr:uid="{B4498AF3-E160-4265-B7A1-A96843C1D993}"/>
    <cellStyle name="20% - Ênfase6 3 3 4 2" xfId="4003" xr:uid="{10BBADE3-3064-4853-A15C-5324A7C7F8F2}"/>
    <cellStyle name="20% - Ênfase6 3 3 4 3" xfId="6583" xr:uid="{E0DD3C05-AD42-48D4-9734-3023E39A3C5B}"/>
    <cellStyle name="20% - Ênfase6 3 3 5" xfId="2973" xr:uid="{D8F3CE1C-EB9F-4998-A153-F3826CEDA39B}"/>
    <cellStyle name="20% - Ênfase6 3 3 6" xfId="5553" xr:uid="{8E5B1E0A-1227-47DF-8EA3-5F5A0D68EAFB}"/>
    <cellStyle name="20% - Ênfase6 3 4" xfId="593" xr:uid="{7F8C043B-993E-44F8-BDA0-811339D25892}"/>
    <cellStyle name="20% - Ênfase6 3 4 2" xfId="1404" xr:uid="{250FA879-6F9C-4B50-BDBA-0761D407E5B3}"/>
    <cellStyle name="20% - Ênfase6 3 4 2 2" xfId="4004" xr:uid="{CEE682A1-9579-4B99-B76F-0E1E691D695F}"/>
    <cellStyle name="20% - Ênfase6 3 4 2 3" xfId="6584" xr:uid="{9BD3ECB3-48CF-4444-8EDC-E5353E8042E8}"/>
    <cellStyle name="20% - Ênfase6 3 4 3" xfId="1405" xr:uid="{22E0178B-C492-44EC-8204-040C300C4AFC}"/>
    <cellStyle name="20% - Ênfase6 3 4 3 2" xfId="4005" xr:uid="{B4D89EE9-69EE-4C8F-9E36-61CDE6643419}"/>
    <cellStyle name="20% - Ênfase6 3 4 3 3" xfId="6585" xr:uid="{4A0F2071-1479-4C89-8B9F-35E7FBE1E398}"/>
    <cellStyle name="20% - Ênfase6 3 4 4" xfId="1406" xr:uid="{DEAAF5D7-FAD7-4AA3-BD63-34FB16D81D61}"/>
    <cellStyle name="20% - Ênfase6 3 4 4 2" xfId="4006" xr:uid="{84C31746-C7BF-4F13-BA3F-9322BAD232C1}"/>
    <cellStyle name="20% - Ênfase6 3 4 4 3" xfId="6586" xr:uid="{25D29B72-F0E4-40FE-BEBF-12D1ABBC8E66}"/>
    <cellStyle name="20% - Ênfase6 3 4 5" xfId="3194" xr:uid="{020BD6DD-9B9E-47FE-8CD4-B01CA4FEC28D}"/>
    <cellStyle name="20% - Ênfase6 3 4 6" xfId="5774" xr:uid="{C74F075E-654B-4E25-AD07-19929E135FB8}"/>
    <cellStyle name="20% - Ênfase6 3 5" xfId="1407" xr:uid="{24E90B75-C012-4BF8-882B-3CFBDC3753AD}"/>
    <cellStyle name="20% - Ênfase6 3 5 2" xfId="4007" xr:uid="{F3AE16CE-5213-4001-AAD3-171CF8E6BF94}"/>
    <cellStyle name="20% - Ênfase6 3 5 3" xfId="6587" xr:uid="{120F0DD0-AA75-4355-B7E1-5C53E98D12E9}"/>
    <cellStyle name="20% - Ênfase6 3 6" xfId="1408" xr:uid="{C9B8C148-34B4-45E8-895C-7067F6CC9715}"/>
    <cellStyle name="20% - Ênfase6 3 6 2" xfId="4008" xr:uid="{58A41C7E-D5A5-451F-9962-D36060EBE37D}"/>
    <cellStyle name="20% - Ênfase6 3 6 3" xfId="6588" xr:uid="{E270285B-AE06-44B6-807E-BBEA5C788EAF}"/>
    <cellStyle name="20% - Ênfase6 3 7" xfId="1409" xr:uid="{8ADB06BC-E27C-4196-ADE3-9F3D1E075CBF}"/>
    <cellStyle name="20% - Ênfase6 3 7 2" xfId="4009" xr:uid="{FBD06470-5D6A-40C0-9580-39E75677044C}"/>
    <cellStyle name="20% - Ênfase6 3 7 3" xfId="6589" xr:uid="{7AB0C704-A503-45E9-8541-8AEF1241BEF5}"/>
    <cellStyle name="20% - Ênfase6 3 8" xfId="2751" xr:uid="{D7C9F775-9B9D-4E57-B368-A3839BBDD6D2}"/>
    <cellStyle name="20% - Ênfase6 3 9" xfId="5331" xr:uid="{B4D89A9A-BA71-4B86-BB60-77E4BFF92185}"/>
    <cellStyle name="20% - Ênfase6 4" xfId="175" xr:uid="{D7129397-4047-4342-89DE-29B374AC0579}"/>
    <cellStyle name="20% - Ênfase6 4 2" xfId="271" xr:uid="{3BCFB293-939F-4629-8A48-76EB360E0177}"/>
    <cellStyle name="20% - Ênfase6 4 2 2" xfId="492" xr:uid="{1B3C1747-C3EF-4477-BD60-23B2407DA68E}"/>
    <cellStyle name="20% - Ênfase6 4 2 2 2" xfId="1410" xr:uid="{02A74AC3-9387-4129-9D97-39D7134E144D}"/>
    <cellStyle name="20% - Ênfase6 4 2 2 2 2" xfId="4010" xr:uid="{0BFDBB5D-753E-4CD3-9F26-B1C66246D3FB}"/>
    <cellStyle name="20% - Ênfase6 4 2 2 2 3" xfId="6590" xr:uid="{6CEB85FA-E399-42A2-800E-871315516F42}"/>
    <cellStyle name="20% - Ênfase6 4 2 2 3" xfId="1411" xr:uid="{EE3E3FDE-48F3-4CB4-876D-679706DFE768}"/>
    <cellStyle name="20% - Ênfase6 4 2 2 3 2" xfId="4011" xr:uid="{8DE4363A-7EEB-4B11-84A2-F9C5886D5001}"/>
    <cellStyle name="20% - Ênfase6 4 2 2 3 3" xfId="6591" xr:uid="{F141A858-4FDD-47A4-8E4C-862293EF5EC5}"/>
    <cellStyle name="20% - Ênfase6 4 2 2 4" xfId="1412" xr:uid="{56B4A17C-EC7F-4D3A-A5A6-BF7180DE31BC}"/>
    <cellStyle name="20% - Ênfase6 4 2 2 4 2" xfId="4012" xr:uid="{9C22D038-1A93-4AE8-A3FD-48FA489CC210}"/>
    <cellStyle name="20% - Ênfase6 4 2 2 4 3" xfId="6592" xr:uid="{5AA74C29-7166-4833-A8A6-EF0AC281B0DC}"/>
    <cellStyle name="20% - Ênfase6 4 2 2 5" xfId="3093" xr:uid="{5745BE7A-A853-4D97-8301-936820E18C24}"/>
    <cellStyle name="20% - Ênfase6 4 2 2 6" xfId="5673" xr:uid="{53729E6D-DDEF-40F9-BD1B-374C5A310802}"/>
    <cellStyle name="20% - Ênfase6 4 2 3" xfId="713" xr:uid="{E36AD8EB-8A5E-4708-B19F-0D94FA8145DB}"/>
    <cellStyle name="20% - Ênfase6 4 2 3 2" xfId="1413" xr:uid="{767C05EB-20F2-488C-A54F-B20777598E6F}"/>
    <cellStyle name="20% - Ênfase6 4 2 3 2 2" xfId="4013" xr:uid="{996C6DEA-2ED8-4C45-9DBD-FDFD33F2E24B}"/>
    <cellStyle name="20% - Ênfase6 4 2 3 2 3" xfId="6593" xr:uid="{1F00798C-1E3C-4DEB-8BAC-4CFC8061B464}"/>
    <cellStyle name="20% - Ênfase6 4 2 3 3" xfId="1414" xr:uid="{956767F5-D91A-41D9-9ABD-5DC318B4BE4B}"/>
    <cellStyle name="20% - Ênfase6 4 2 3 3 2" xfId="4014" xr:uid="{90828F6A-B6B2-4823-8BA9-877DB8F427F6}"/>
    <cellStyle name="20% - Ênfase6 4 2 3 3 3" xfId="6594" xr:uid="{4B5312CF-A927-4CEF-83F1-B94166D7CC74}"/>
    <cellStyle name="20% - Ênfase6 4 2 3 4" xfId="3314" xr:uid="{E31A57A0-5034-4731-AE7F-618374512588}"/>
    <cellStyle name="20% - Ênfase6 4 2 3 5" xfId="5894" xr:uid="{EAABFABC-408B-4DA4-B796-86B8BA7F3A44}"/>
    <cellStyle name="20% - Ênfase6 4 2 4" xfId="1415" xr:uid="{0E65ECFA-AE1F-48C7-8C0C-7874C58DAD96}"/>
    <cellStyle name="20% - Ênfase6 4 2 4 2" xfId="4015" xr:uid="{AC382C37-A517-4376-85AA-B7423D07AABE}"/>
    <cellStyle name="20% - Ênfase6 4 2 4 3" xfId="6595" xr:uid="{1A5C5931-3943-4550-8764-91C063C91DF6}"/>
    <cellStyle name="20% - Ênfase6 4 2 5" xfId="1416" xr:uid="{CEF9568E-14AD-4FC3-813D-23EAAB080CA9}"/>
    <cellStyle name="20% - Ênfase6 4 2 5 2" xfId="4016" xr:uid="{F354CB19-D280-4628-A526-7B8919B27842}"/>
    <cellStyle name="20% - Ênfase6 4 2 5 3" xfId="6596" xr:uid="{246A83C8-6CF9-471A-BA27-74F3AEE2B7B0}"/>
    <cellStyle name="20% - Ênfase6 4 2 6" xfId="1417" xr:uid="{4D381275-9906-4128-A587-A56F6DD52625}"/>
    <cellStyle name="20% - Ênfase6 4 2 6 2" xfId="4017" xr:uid="{F80D63B3-ACB1-4CC5-93DE-B47016989490}"/>
    <cellStyle name="20% - Ênfase6 4 2 6 3" xfId="6597" xr:uid="{E1B54A24-5FE4-4EF6-BE82-5B7FD2A7B37B}"/>
    <cellStyle name="20% - Ênfase6 4 2 7" xfId="2872" xr:uid="{7D60FEFA-E287-4E7F-B4BD-74D3EAB0AD4A}"/>
    <cellStyle name="20% - Ênfase6 4 2 8" xfId="5452" xr:uid="{4B7E8062-3054-49B1-9F56-73ACB224082A}"/>
    <cellStyle name="20% - Ênfase6 4 3" xfId="397" xr:uid="{E9F56D21-A792-4023-A72A-C7FF7DD2ABB4}"/>
    <cellStyle name="20% - Ênfase6 4 3 2" xfId="1418" xr:uid="{0D641B9C-95FC-444E-B3DC-8078CE91A7D2}"/>
    <cellStyle name="20% - Ênfase6 4 3 2 2" xfId="4018" xr:uid="{3BCF6AF4-B962-4218-98C2-126794249F99}"/>
    <cellStyle name="20% - Ênfase6 4 3 2 3" xfId="6598" xr:uid="{B2AA2255-18A3-41F6-AE96-076EB5DC95A3}"/>
    <cellStyle name="20% - Ênfase6 4 3 3" xfId="1419" xr:uid="{F7EA5CBB-FA28-480A-B909-1CC953190FA9}"/>
    <cellStyle name="20% - Ênfase6 4 3 3 2" xfId="4019" xr:uid="{A0CAEF40-AB82-4DF5-BB93-3676F3942901}"/>
    <cellStyle name="20% - Ênfase6 4 3 3 3" xfId="6599" xr:uid="{25E43C14-11D0-4443-BC0E-FBB15E60787B}"/>
    <cellStyle name="20% - Ênfase6 4 3 4" xfId="1420" xr:uid="{31D8B9BA-454C-4E87-93FE-7789881FF476}"/>
    <cellStyle name="20% - Ênfase6 4 3 4 2" xfId="4020" xr:uid="{D4FFC51F-4260-4EF1-83B0-B080C508D1C9}"/>
    <cellStyle name="20% - Ênfase6 4 3 4 3" xfId="6600" xr:uid="{92FB9F08-36F5-42C9-AA0F-A4631ECFDC8C}"/>
    <cellStyle name="20% - Ênfase6 4 3 5" xfId="2998" xr:uid="{8E93F993-770C-4BF6-9F65-22AA2CA94E90}"/>
    <cellStyle name="20% - Ênfase6 4 3 6" xfId="5578" xr:uid="{3B6D2F6A-8E94-41AB-B874-EAA09B6FD301}"/>
    <cellStyle name="20% - Ênfase6 4 4" xfId="618" xr:uid="{F6D1F6C7-4DB5-413E-8395-2EE999F76A64}"/>
    <cellStyle name="20% - Ênfase6 4 4 2" xfId="1421" xr:uid="{30E17B76-0253-49E2-9067-B81A2F5A6887}"/>
    <cellStyle name="20% - Ênfase6 4 4 2 2" xfId="4021" xr:uid="{6A1C9272-2FB6-43A5-9719-963931BC6C79}"/>
    <cellStyle name="20% - Ênfase6 4 4 2 3" xfId="6601" xr:uid="{475824A8-3145-4AF9-87B2-01C073C4EB8B}"/>
    <cellStyle name="20% - Ênfase6 4 4 3" xfId="1422" xr:uid="{91D69678-97D6-4A0C-821F-37FA03B023EF}"/>
    <cellStyle name="20% - Ênfase6 4 4 3 2" xfId="4022" xr:uid="{143C4FB5-0FD1-4150-9DEB-16352F032F8D}"/>
    <cellStyle name="20% - Ênfase6 4 4 3 3" xfId="6602" xr:uid="{145DF43F-F3DC-460B-9F3B-C1BE84BA30A0}"/>
    <cellStyle name="20% - Ênfase6 4 4 4" xfId="1423" xr:uid="{57069FFB-D3B3-4AA7-9AC1-722F30EF59D9}"/>
    <cellStyle name="20% - Ênfase6 4 4 4 2" xfId="4023" xr:uid="{3DD26597-6860-4D29-9B6D-01179B584BF0}"/>
    <cellStyle name="20% - Ênfase6 4 4 4 3" xfId="6603" xr:uid="{F7D5B1E1-77DD-4A77-93BE-5A229F08003D}"/>
    <cellStyle name="20% - Ênfase6 4 4 5" xfId="3219" xr:uid="{36E7B096-79B3-4CB8-B2C7-0BA70A498306}"/>
    <cellStyle name="20% - Ênfase6 4 4 6" xfId="5799" xr:uid="{531407B2-CA8F-4449-A2E1-35FC3343C659}"/>
    <cellStyle name="20% - Ênfase6 4 5" xfId="1424" xr:uid="{D2397A9A-1CED-442A-A9E8-9AE2E0BDD1C7}"/>
    <cellStyle name="20% - Ênfase6 4 5 2" xfId="4024" xr:uid="{2BE00555-949A-49C0-8FA2-0C7131D6E436}"/>
    <cellStyle name="20% - Ênfase6 4 5 3" xfId="6604" xr:uid="{83240A40-0876-41D2-9C9F-52DED3F55A0B}"/>
    <cellStyle name="20% - Ênfase6 4 6" xfId="1425" xr:uid="{A886289C-E090-48B2-93E6-97AF3492B13D}"/>
    <cellStyle name="20% - Ênfase6 4 6 2" xfId="4025" xr:uid="{0CA666F5-95DC-4341-ADC0-78C62F5B512F}"/>
    <cellStyle name="20% - Ênfase6 4 6 3" xfId="6605" xr:uid="{DB7BAD3D-33D5-4DD2-942C-57C36DC6BECD}"/>
    <cellStyle name="20% - Ênfase6 4 7" xfId="1426" xr:uid="{72A88A3D-BB5C-4B02-A483-1EEC1154A625}"/>
    <cellStyle name="20% - Ênfase6 4 7 2" xfId="4026" xr:uid="{0348CD5A-CB40-4046-9BAE-431A8B531819}"/>
    <cellStyle name="20% - Ênfase6 4 7 3" xfId="6606" xr:uid="{5AC4C616-AC3E-473F-B4F9-2C2E97854B31}"/>
    <cellStyle name="20% - Ênfase6 4 8" xfId="2776" xr:uid="{B2E2F806-3BFA-4851-AC83-A6BA5C14485B}"/>
    <cellStyle name="20% - Ênfase6 4 9" xfId="5356" xr:uid="{50ED2C68-62E5-41B7-8456-9ABF2F0BE7D8}"/>
    <cellStyle name="20% - Ênfase6 5" xfId="109" xr:uid="{2E0248CE-55E9-427F-ADCF-A1B0ADBCDFDB}"/>
    <cellStyle name="20% - Ênfase6 5 2" xfId="335" xr:uid="{E5D4FDD2-626A-4EE8-A2EF-849789884240}"/>
    <cellStyle name="20% - Ênfase6 5 2 2" xfId="1427" xr:uid="{606CF946-0C9B-4967-84F9-8AD7B1F2CBA7}"/>
    <cellStyle name="20% - Ênfase6 5 2 2 2" xfId="4027" xr:uid="{55C1C86A-8B13-4C2E-96C8-1D884D8691B9}"/>
    <cellStyle name="20% - Ênfase6 5 2 2 3" xfId="6607" xr:uid="{F5C2B142-12B2-49A0-9912-5FA653D7E54C}"/>
    <cellStyle name="20% - Ênfase6 5 2 3" xfId="1428" xr:uid="{6CDCC874-8C8E-4918-BE0E-C5AE8FE91A90}"/>
    <cellStyle name="20% - Ênfase6 5 2 3 2" xfId="4028" xr:uid="{6807EE7C-6634-4D82-99D6-815A6744E601}"/>
    <cellStyle name="20% - Ênfase6 5 2 3 3" xfId="6608" xr:uid="{A03F1DE8-A52C-42C0-8F54-4428F5563CAD}"/>
    <cellStyle name="20% - Ênfase6 5 2 4" xfId="1429" xr:uid="{F440063E-61F8-4582-95F5-CCCF59AF6852}"/>
    <cellStyle name="20% - Ênfase6 5 2 4 2" xfId="4029" xr:uid="{2F13E05C-FA7E-48F8-8ED2-8297D8ECA805}"/>
    <cellStyle name="20% - Ênfase6 5 2 4 3" xfId="6609" xr:uid="{6F2F034F-A3F3-4999-B363-7026BE0C1341}"/>
    <cellStyle name="20% - Ênfase6 5 2 5" xfId="2936" xr:uid="{C66F9172-701A-42BD-8925-FE34889DCCDC}"/>
    <cellStyle name="20% - Ênfase6 5 2 6" xfId="5516" xr:uid="{9B3914F4-E602-4ACC-831C-78DE379FB6EB}"/>
    <cellStyle name="20% - Ênfase6 5 3" xfId="556" xr:uid="{51E3051D-31B9-4320-8831-69C476F78EF0}"/>
    <cellStyle name="20% - Ênfase6 5 3 2" xfId="1430" xr:uid="{FD94B6A9-8A38-4D2C-80F1-EBAF72786CE7}"/>
    <cellStyle name="20% - Ênfase6 5 3 2 2" xfId="4030" xr:uid="{ECF8D91B-8581-4520-85BE-70228F2937FF}"/>
    <cellStyle name="20% - Ênfase6 5 3 2 3" xfId="6610" xr:uid="{BE6C53B5-2A9D-4B5F-A67B-3298EA9CF588}"/>
    <cellStyle name="20% - Ênfase6 5 3 3" xfId="1431" xr:uid="{CC34837C-4DCA-4C72-B1A2-89BDCA6756AE}"/>
    <cellStyle name="20% - Ênfase6 5 3 3 2" xfId="4031" xr:uid="{F9BCC013-1EC0-4239-8652-A4E361A99EA4}"/>
    <cellStyle name="20% - Ênfase6 5 3 3 3" xfId="6611" xr:uid="{9B13F523-BEF4-4989-81CB-E0BA5EFFE49D}"/>
    <cellStyle name="20% - Ênfase6 5 3 4" xfId="3157" xr:uid="{53FFFA49-D000-4073-9D3C-FA0E1044FAC7}"/>
    <cellStyle name="20% - Ênfase6 5 3 5" xfId="5737" xr:uid="{018A6C51-DCA1-456A-959C-0E4E8068FCC6}"/>
    <cellStyle name="20% - Ênfase6 5 4" xfId="1432" xr:uid="{2D0AE470-DAA2-404E-BE70-B7906751DD7C}"/>
    <cellStyle name="20% - Ênfase6 5 4 2" xfId="4032" xr:uid="{ED5BF035-D98F-48DB-850B-45AE82FDA521}"/>
    <cellStyle name="20% - Ênfase6 5 4 3" xfId="6612" xr:uid="{81C72F05-C88D-4682-879F-3311260B9EDF}"/>
    <cellStyle name="20% - Ênfase6 5 5" xfId="1433" xr:uid="{45B2945C-0B83-4584-9F0F-2ECB09165AA0}"/>
    <cellStyle name="20% - Ênfase6 5 5 2" xfId="4033" xr:uid="{5AF478D7-734A-475E-ABC5-82F27EF4D87C}"/>
    <cellStyle name="20% - Ênfase6 5 5 3" xfId="6613" xr:uid="{1F65CF85-2F26-4DC3-A67E-ABF066FA96AE}"/>
    <cellStyle name="20% - Ênfase6 5 6" xfId="1434" xr:uid="{4C19E872-7129-4B72-873F-EAABAA3EAF11}"/>
    <cellStyle name="20% - Ênfase6 5 6 2" xfId="4034" xr:uid="{E66C9EDD-EBDE-4C37-8DE4-3E9A9C29B971}"/>
    <cellStyle name="20% - Ênfase6 5 6 3" xfId="6614" xr:uid="{647B2DF5-5F71-42B4-BAB4-DA222F53A662}"/>
    <cellStyle name="20% - Ênfase6 5 7" xfId="2714" xr:uid="{80EA6B0B-DCA8-4D0D-A1EA-41A04CEF77CC}"/>
    <cellStyle name="20% - Ênfase6 5 8" xfId="5294" xr:uid="{399CFE47-2204-463B-AB7C-B6F712BD1B8B}"/>
    <cellStyle name="20% - Ênfase6 6" xfId="206" xr:uid="{F9B7FCA2-D677-446A-B1DB-293954E6973E}"/>
    <cellStyle name="20% - Ênfase6 6 2" xfId="428" xr:uid="{AA38E032-EBE1-4D54-B51D-B9C1A318800B}"/>
    <cellStyle name="20% - Ênfase6 6 2 2" xfId="1435" xr:uid="{2193DB9E-03A6-428F-984E-8A614F4E7909}"/>
    <cellStyle name="20% - Ênfase6 6 2 2 2" xfId="4035" xr:uid="{045FED5F-021E-48DD-B45A-97D494F9A238}"/>
    <cellStyle name="20% - Ênfase6 6 2 2 3" xfId="6615" xr:uid="{91029903-206D-453E-97E8-1A525EC8400C}"/>
    <cellStyle name="20% - Ênfase6 6 2 3" xfId="1436" xr:uid="{ED30AA6F-FE7D-43BD-BB67-6020822F4AAC}"/>
    <cellStyle name="20% - Ênfase6 6 2 3 2" xfId="4036" xr:uid="{575EA57A-25E6-4246-B024-82A5E0E1D8DD}"/>
    <cellStyle name="20% - Ênfase6 6 2 3 3" xfId="6616" xr:uid="{7A2C8BA6-8F72-4570-ACC9-482B17549F74}"/>
    <cellStyle name="20% - Ênfase6 6 2 4" xfId="1437" xr:uid="{2CDBF666-4DAE-4103-8F95-E8559627B6E9}"/>
    <cellStyle name="20% - Ênfase6 6 2 4 2" xfId="4037" xr:uid="{AE2D81E5-CF1D-4802-A770-DB09D8A01BCD}"/>
    <cellStyle name="20% - Ênfase6 6 2 4 3" xfId="6617" xr:uid="{DFB7CB67-0287-4D8A-BE4B-E767831937EA}"/>
    <cellStyle name="20% - Ênfase6 6 2 5" xfId="3029" xr:uid="{88E9E176-14DD-4F06-90EA-5878D3DE3F8A}"/>
    <cellStyle name="20% - Ênfase6 6 2 6" xfId="5609" xr:uid="{F59C322E-98A8-4E44-8218-627FA745BECD}"/>
    <cellStyle name="20% - Ênfase6 6 3" xfId="649" xr:uid="{9D439151-8CDD-44B4-9950-53685C3D8460}"/>
    <cellStyle name="20% - Ênfase6 6 3 2" xfId="1438" xr:uid="{EC2D1660-E2FB-4461-B42A-E1AF4F21F1DC}"/>
    <cellStyle name="20% - Ênfase6 6 3 2 2" xfId="4038" xr:uid="{86EC9E7D-B693-4F51-8A50-39B1C39AF6DE}"/>
    <cellStyle name="20% - Ênfase6 6 3 2 3" xfId="6618" xr:uid="{63C242C6-0659-4B96-B84A-79CB406997F1}"/>
    <cellStyle name="20% - Ênfase6 6 3 3" xfId="1439" xr:uid="{D1AE6816-432B-4288-B095-B7B425A3E578}"/>
    <cellStyle name="20% - Ênfase6 6 3 3 2" xfId="4039" xr:uid="{F026693A-6A56-4638-9765-F04F648C9CBF}"/>
    <cellStyle name="20% - Ênfase6 6 3 3 3" xfId="6619" xr:uid="{430CA5E9-88E5-47B1-8DF2-FCF12AC8AC5C}"/>
    <cellStyle name="20% - Ênfase6 6 3 4" xfId="3250" xr:uid="{C0A7EC74-0902-4518-BC10-5F9F4FB63628}"/>
    <cellStyle name="20% - Ênfase6 6 3 5" xfId="5830" xr:uid="{0EE78D9A-8F83-46D3-BA2C-807F326BBDA0}"/>
    <cellStyle name="20% - Ênfase6 6 4" xfId="1440" xr:uid="{B8563DCE-70CD-463C-B95D-283B30733F18}"/>
    <cellStyle name="20% - Ênfase6 6 4 2" xfId="4040" xr:uid="{30EF3DA0-6C76-4FF5-9900-3970041F8189}"/>
    <cellStyle name="20% - Ênfase6 6 4 3" xfId="6620" xr:uid="{AC90B967-EB04-4937-835B-F00F7D96CF72}"/>
    <cellStyle name="20% - Ênfase6 6 5" xfId="1441" xr:uid="{0F5E5F5E-EAAC-4BFB-887C-CD7F6ABFDCB2}"/>
    <cellStyle name="20% - Ênfase6 6 5 2" xfId="4041" xr:uid="{69186070-9C60-4579-BC2F-EAC0A198B4F3}"/>
    <cellStyle name="20% - Ênfase6 6 5 3" xfId="6621" xr:uid="{38D2F055-B60E-4534-A06B-2940971FBA99}"/>
    <cellStyle name="20% - Ênfase6 6 6" xfId="1442" xr:uid="{7FA24075-2564-4038-B1F8-EC29565139B8}"/>
    <cellStyle name="20% - Ênfase6 6 6 2" xfId="4042" xr:uid="{A3AD434B-D9A1-4EE5-9BFF-15B210287E34}"/>
    <cellStyle name="20% - Ênfase6 6 6 3" xfId="6622" xr:uid="{1030EAC7-99AA-4934-8B3F-D71945E07627}"/>
    <cellStyle name="20% - Ênfase6 6 7" xfId="2807" xr:uid="{5E172EBE-4CC5-4EFE-A986-88F4CC18C75C}"/>
    <cellStyle name="20% - Ênfase6 6 8" xfId="5387" xr:uid="{E77701BF-7F00-4626-BF0C-DA8D9BF5746C}"/>
    <cellStyle name="20% - Ênfase6 7" xfId="302" xr:uid="{EC725A95-C4A9-4AC3-9308-CE0D0647FA94}"/>
    <cellStyle name="20% - Ênfase6 7 2" xfId="1443" xr:uid="{92FA2716-5447-456A-B282-F94359A8AE73}"/>
    <cellStyle name="20% - Ênfase6 7 2 2" xfId="4043" xr:uid="{BCC90A7F-7464-4F5A-956D-EC0BF35F2732}"/>
    <cellStyle name="20% - Ênfase6 7 2 3" xfId="6623" xr:uid="{F6873B92-F8F6-46D0-A6E2-D23585AE8B96}"/>
    <cellStyle name="20% - Ênfase6 7 3" xfId="1444" xr:uid="{F15C059E-4FEC-4A29-8649-63AB6A5F103A}"/>
    <cellStyle name="20% - Ênfase6 7 3 2" xfId="4044" xr:uid="{0D18FF14-92E5-4914-A04D-63B40B3BABA6}"/>
    <cellStyle name="20% - Ênfase6 7 3 3" xfId="6624" xr:uid="{28A3A9A9-6358-4457-B7F1-58E9F1FBDA75}"/>
    <cellStyle name="20% - Ênfase6 7 4" xfId="1445" xr:uid="{AC1DF996-5636-47C0-AB82-2606E47663C1}"/>
    <cellStyle name="20% - Ênfase6 7 4 2" xfId="4045" xr:uid="{A2B6795D-2878-4A4E-8E45-D3B14F346CBE}"/>
    <cellStyle name="20% - Ênfase6 7 4 3" xfId="6625" xr:uid="{E9E78462-BBA2-4B61-B94C-49E2CC7B4964}"/>
    <cellStyle name="20% - Ênfase6 7 5" xfId="2903" xr:uid="{76859240-7B05-4898-8EE8-F2AD9839F776}"/>
    <cellStyle name="20% - Ênfase6 7 6" xfId="5483" xr:uid="{C7B2FBDF-AC5B-4FCA-8E78-D3EC1DB4A349}"/>
    <cellStyle name="20% - Ênfase6 8" xfId="523" xr:uid="{DC71CB60-E7FD-4D3D-AB02-359AB637D433}"/>
    <cellStyle name="20% - Ênfase6 8 2" xfId="1446" xr:uid="{AEE5D0EA-EA91-4102-8A11-BC83F067D19C}"/>
    <cellStyle name="20% - Ênfase6 8 2 2" xfId="4046" xr:uid="{674628F2-0366-48B7-B5C8-72ED6E794F2F}"/>
    <cellStyle name="20% - Ênfase6 8 2 3" xfId="6626" xr:uid="{7C645D0B-EC4D-4E49-A769-01350297FD9B}"/>
    <cellStyle name="20% - Ênfase6 8 3" xfId="1447" xr:uid="{42041D06-07B1-49FF-A5CC-3F340BA3CFCE}"/>
    <cellStyle name="20% - Ênfase6 8 3 2" xfId="4047" xr:uid="{BB38554F-F5DD-440E-AFF8-099479F9F330}"/>
    <cellStyle name="20% - Ênfase6 8 3 3" xfId="6627" xr:uid="{B7A286B2-F9A2-4136-BDDF-1DD606058E76}"/>
    <cellStyle name="20% - Ênfase6 8 4" xfId="1448" xr:uid="{EAD02ADA-0602-4B73-9EC1-4E88B4BD9D02}"/>
    <cellStyle name="20% - Ênfase6 8 4 2" xfId="4048" xr:uid="{CEFA890E-9822-42E9-ACAF-889FB35B6911}"/>
    <cellStyle name="20% - Ênfase6 8 4 3" xfId="6628" xr:uid="{EE419299-DCFE-4DCF-8D0D-DCE0EBFDF74D}"/>
    <cellStyle name="20% - Ênfase6 8 5" xfId="3124" xr:uid="{E70E83EE-1466-4D57-A04B-CD90F97FB28D}"/>
    <cellStyle name="20% - Ênfase6 8 6" xfId="5704" xr:uid="{810BEE7F-BF18-47B0-AEB7-85E8607E543F}"/>
    <cellStyle name="20% - Ênfase6 9" xfId="1449" xr:uid="{EC160D4B-0830-4DCB-BA62-4F873BA4BFE1}"/>
    <cellStyle name="20% - Ênfase6 9 2" xfId="4049" xr:uid="{FBE61F5A-2175-4105-90BD-A7172C2B6252}"/>
    <cellStyle name="20% - Ênfase6 9 3" xfId="6629" xr:uid="{4D3EA309-4BCB-4406-9AEC-B76E8FE5AE99}"/>
    <cellStyle name="40% - Ênfase1" xfId="36" builtinId="31" customBuiltin="1"/>
    <cellStyle name="40% - Ênfase1 10" xfId="1450" xr:uid="{76387959-58CA-4AE6-A56D-C34DC9BFC6A9}"/>
    <cellStyle name="40% - Ênfase1 10 2" xfId="4050" xr:uid="{5C291F45-34D8-4B0A-8CCC-3E064A88C1B4}"/>
    <cellStyle name="40% - Ênfase1 10 3" xfId="6630" xr:uid="{A78DD5C4-8BAE-41F6-9E90-708FECA668F1}"/>
    <cellStyle name="40% - Ênfase1 11" xfId="1451" xr:uid="{7BC1D216-2748-439B-A46D-7E3EA13768F7}"/>
    <cellStyle name="40% - Ênfase1 11 2" xfId="4051" xr:uid="{9F68C974-BA32-40D8-88E1-2FCE59179181}"/>
    <cellStyle name="40% - Ênfase1 11 3" xfId="6631" xr:uid="{4AAA2D15-5513-4E80-9ACB-CC666FC8B81D}"/>
    <cellStyle name="40% - Ênfase1 12" xfId="2648" xr:uid="{5AD0234B-BE79-4AE8-AAC3-37A03DF031BF}"/>
    <cellStyle name="40% - Ênfase1 12 2" xfId="5231" xr:uid="{8A3084F9-67C9-41FC-954A-1060A7A68C25}"/>
    <cellStyle name="40% - Ênfase1 12 3" xfId="7811" xr:uid="{CEA8C8FD-2F6E-4260-B48F-B0FCAB73090F}"/>
    <cellStyle name="40% - Ênfase1 13" xfId="2671" xr:uid="{98A50CC4-42C0-4B3D-8E5F-74F18458C5FF}"/>
    <cellStyle name="40% - Ênfase1 14" xfId="5251" xr:uid="{2653E385-2B30-4E77-9D1E-042CD9EE5468}"/>
    <cellStyle name="40% - Ênfase1 2" xfId="83" xr:uid="{6FE50182-3AC1-489A-B958-B9A3E0A51275}"/>
    <cellStyle name="40% - Ênfase1 2 10" xfId="1452" xr:uid="{60073967-2913-4C5E-953E-88B6710B27B8}"/>
    <cellStyle name="40% - Ênfase1 2 10 2" xfId="4052" xr:uid="{3B332359-182B-4C0F-959B-07D5AB0497A8}"/>
    <cellStyle name="40% - Ênfase1 2 10 3" xfId="6632" xr:uid="{85C81EC7-34BA-4A52-947C-414BF9E3DD6A}"/>
    <cellStyle name="40% - Ênfase1 2 11" xfId="2689" xr:uid="{6A9A7208-83E8-4413-9062-CA40C084E1C0}"/>
    <cellStyle name="40% - Ênfase1 2 12" xfId="5269" xr:uid="{EEF47818-4E88-4324-9B12-5F967E0704DE}"/>
    <cellStyle name="40% - Ênfase1 2 2" xfId="158" xr:uid="{DBE53F94-FEA0-488A-AA42-ADA4477082A6}"/>
    <cellStyle name="40% - Ênfase1 2 2 2" xfId="254" xr:uid="{39C4889F-7628-4523-9636-289429FA2684}"/>
    <cellStyle name="40% - Ênfase1 2 2 2 2" xfId="475" xr:uid="{3DFBFE4B-D85B-499C-9106-3F68ED69306F}"/>
    <cellStyle name="40% - Ênfase1 2 2 2 2 2" xfId="1453" xr:uid="{2C9F0FE3-2E81-426A-A131-3B8817D7D76C}"/>
    <cellStyle name="40% - Ênfase1 2 2 2 2 2 2" xfId="4053" xr:uid="{B99DEB9B-24D2-443D-96E6-E263957670E7}"/>
    <cellStyle name="40% - Ênfase1 2 2 2 2 2 3" xfId="6633" xr:uid="{65E6446A-0530-45DA-A6A4-AC8F94CB6544}"/>
    <cellStyle name="40% - Ênfase1 2 2 2 2 3" xfId="1454" xr:uid="{70413277-FDBB-46D1-BEFE-99FCBE08FC29}"/>
    <cellStyle name="40% - Ênfase1 2 2 2 2 3 2" xfId="4054" xr:uid="{D23A4FB5-3398-4B95-9C05-61393D9FA690}"/>
    <cellStyle name="40% - Ênfase1 2 2 2 2 3 3" xfId="6634" xr:uid="{166FCA82-C7E2-4FE2-A8FA-56B354921136}"/>
    <cellStyle name="40% - Ênfase1 2 2 2 2 4" xfId="1455" xr:uid="{7478E3CF-1C85-4DFB-A188-A851A1D72397}"/>
    <cellStyle name="40% - Ênfase1 2 2 2 2 4 2" xfId="4055" xr:uid="{76879007-0BEF-471C-8C84-FBB8F19F1449}"/>
    <cellStyle name="40% - Ênfase1 2 2 2 2 4 3" xfId="6635" xr:uid="{4411097C-BEEE-4A8B-8679-34016007DB3B}"/>
    <cellStyle name="40% - Ênfase1 2 2 2 2 5" xfId="3076" xr:uid="{26DFBA5B-6363-4794-911E-3BD5EBFCB866}"/>
    <cellStyle name="40% - Ênfase1 2 2 2 2 6" xfId="5656" xr:uid="{D65BB6C8-8A51-47A2-BDF1-7A91F3918828}"/>
    <cellStyle name="40% - Ênfase1 2 2 2 3" xfId="696" xr:uid="{F6EAC1AB-5190-4C24-B256-80432044EBB5}"/>
    <cellStyle name="40% - Ênfase1 2 2 2 3 2" xfId="1456" xr:uid="{3F37C8A0-EF66-48F6-9943-D6D39485DBD2}"/>
    <cellStyle name="40% - Ênfase1 2 2 2 3 2 2" xfId="4056" xr:uid="{0FA564ED-E9B6-41AE-817E-C0BBC050785F}"/>
    <cellStyle name="40% - Ênfase1 2 2 2 3 2 3" xfId="6636" xr:uid="{67B4CB6A-8C08-43DA-90E3-89816EE693A6}"/>
    <cellStyle name="40% - Ênfase1 2 2 2 3 3" xfId="1457" xr:uid="{441B93A2-511A-4A47-BC7F-618E1911C332}"/>
    <cellStyle name="40% - Ênfase1 2 2 2 3 3 2" xfId="4057" xr:uid="{88B38425-B30E-44F1-B47F-EA0ACB5CB41B}"/>
    <cellStyle name="40% - Ênfase1 2 2 2 3 3 3" xfId="6637" xr:uid="{5FC4236C-F35F-4B19-B79A-EDA71AE13A14}"/>
    <cellStyle name="40% - Ênfase1 2 2 2 3 4" xfId="3297" xr:uid="{A372C9E1-BDF9-4C66-A8FD-F9275ACF8704}"/>
    <cellStyle name="40% - Ênfase1 2 2 2 3 5" xfId="5877" xr:uid="{F022B2D4-2011-4C7D-B857-F02683B94EEE}"/>
    <cellStyle name="40% - Ênfase1 2 2 2 4" xfId="1458" xr:uid="{F33E13A2-570F-4CFC-9DE3-A30A1D3D42B0}"/>
    <cellStyle name="40% - Ênfase1 2 2 2 4 2" xfId="4058" xr:uid="{CBA57823-CC5F-4C70-93EA-C58948FDC5D3}"/>
    <cellStyle name="40% - Ênfase1 2 2 2 4 3" xfId="6638" xr:uid="{596931CD-53A4-4D2B-B913-7AF6B5067B14}"/>
    <cellStyle name="40% - Ênfase1 2 2 2 5" xfId="1459" xr:uid="{B1EDD022-4D02-43EF-A73F-BE5903DBFD99}"/>
    <cellStyle name="40% - Ênfase1 2 2 2 5 2" xfId="4059" xr:uid="{39FAFB7A-DE06-4751-AA02-214EBB550E17}"/>
    <cellStyle name="40% - Ênfase1 2 2 2 5 3" xfId="6639" xr:uid="{EE53D0B5-9B36-434F-B7D6-401B046830B5}"/>
    <cellStyle name="40% - Ênfase1 2 2 2 6" xfId="1460" xr:uid="{BCE5EBE8-E4C9-4978-AB6C-FE5E41330C01}"/>
    <cellStyle name="40% - Ênfase1 2 2 2 6 2" xfId="4060" xr:uid="{D30AA211-A5A7-438C-AD0B-A6E5DD3A06BA}"/>
    <cellStyle name="40% - Ênfase1 2 2 2 6 3" xfId="6640" xr:uid="{5B78AAC9-AF71-47E2-859E-FBDCB84FC886}"/>
    <cellStyle name="40% - Ênfase1 2 2 2 7" xfId="2855" xr:uid="{D6B907FE-EDBB-4481-B0F6-CA2588A1B7D0}"/>
    <cellStyle name="40% - Ênfase1 2 2 2 8" xfId="5435" xr:uid="{7A49AEFC-CAF4-4B7E-9DD5-5776C38EACC8}"/>
    <cellStyle name="40% - Ênfase1 2 2 3" xfId="380" xr:uid="{E3645090-B882-4D1C-ABE3-C635C1680804}"/>
    <cellStyle name="40% - Ênfase1 2 2 3 2" xfId="1461" xr:uid="{5F48FE3B-B166-47BB-97A2-8AF94594532D}"/>
    <cellStyle name="40% - Ênfase1 2 2 3 2 2" xfId="4061" xr:uid="{515CF07E-63F6-4CA6-A753-9F35886C1D9F}"/>
    <cellStyle name="40% - Ênfase1 2 2 3 2 3" xfId="6641" xr:uid="{0B5FB8AC-35B4-4BD3-A8F2-7E66D46BD54D}"/>
    <cellStyle name="40% - Ênfase1 2 2 3 3" xfId="1462" xr:uid="{00E018D7-C26F-4EB7-87F9-F53FA898E894}"/>
    <cellStyle name="40% - Ênfase1 2 2 3 3 2" xfId="4062" xr:uid="{4275CC21-2F29-455C-B005-F4846B2053C1}"/>
    <cellStyle name="40% - Ênfase1 2 2 3 3 3" xfId="6642" xr:uid="{1EEA0660-63F4-4421-A7CA-8E0A756C6DE5}"/>
    <cellStyle name="40% - Ênfase1 2 2 3 4" xfId="1463" xr:uid="{7950220F-519E-464B-92DD-74776712B018}"/>
    <cellStyle name="40% - Ênfase1 2 2 3 4 2" xfId="4063" xr:uid="{827C89F3-94E6-4E1F-BBDC-6233DDAD6D3A}"/>
    <cellStyle name="40% - Ênfase1 2 2 3 4 3" xfId="6643" xr:uid="{5E12DD8F-1D97-4B79-88CE-322E94C8D874}"/>
    <cellStyle name="40% - Ênfase1 2 2 3 5" xfId="2981" xr:uid="{AC73C7BD-A990-44A0-A0D5-B85FDD7A6A0F}"/>
    <cellStyle name="40% - Ênfase1 2 2 3 6" xfId="5561" xr:uid="{C303F353-D153-431D-B290-CBE29D53BF4F}"/>
    <cellStyle name="40% - Ênfase1 2 2 4" xfId="601" xr:uid="{27B5A4D8-13A0-4EAD-A559-05646650CC5C}"/>
    <cellStyle name="40% - Ênfase1 2 2 4 2" xfId="1464" xr:uid="{029B96AA-2E65-4C07-8B0C-539D7790000F}"/>
    <cellStyle name="40% - Ênfase1 2 2 4 2 2" xfId="4064" xr:uid="{40DB3CC5-84C2-4168-921A-00208C71E2D4}"/>
    <cellStyle name="40% - Ênfase1 2 2 4 2 3" xfId="6644" xr:uid="{6B312E19-DF5F-4E81-A4EF-805FEC481B27}"/>
    <cellStyle name="40% - Ênfase1 2 2 4 3" xfId="1465" xr:uid="{33CB7730-B473-40C9-8B4D-E9143CCD33F5}"/>
    <cellStyle name="40% - Ênfase1 2 2 4 3 2" xfId="4065" xr:uid="{2B15351E-4C5A-402F-A07B-12CB1BFE3E38}"/>
    <cellStyle name="40% - Ênfase1 2 2 4 3 3" xfId="6645" xr:uid="{C7DD91DE-D22D-44E8-A523-4EC103324FA9}"/>
    <cellStyle name="40% - Ênfase1 2 2 4 4" xfId="1466" xr:uid="{9CD040CF-8DF4-4C36-83BE-D32E663E9D23}"/>
    <cellStyle name="40% - Ênfase1 2 2 4 4 2" xfId="4066" xr:uid="{A3DD82F8-D8DE-4F74-8860-07E44C2CB0A4}"/>
    <cellStyle name="40% - Ênfase1 2 2 4 4 3" xfId="6646" xr:uid="{89900D85-F5C2-4DBD-8F0D-F1552CEFB9CE}"/>
    <cellStyle name="40% - Ênfase1 2 2 4 5" xfId="3202" xr:uid="{3223F160-F2D7-46CD-88EE-18C403962618}"/>
    <cellStyle name="40% - Ênfase1 2 2 4 6" xfId="5782" xr:uid="{EFFD5E5A-90B3-42D1-9734-9F32BFFD1D9D}"/>
    <cellStyle name="40% - Ênfase1 2 2 5" xfId="1467" xr:uid="{3640F976-3443-4A20-AAF9-62505F9F8122}"/>
    <cellStyle name="40% - Ênfase1 2 2 5 2" xfId="4067" xr:uid="{A0518D6C-A514-4A8D-8A50-772885F13214}"/>
    <cellStyle name="40% - Ênfase1 2 2 5 3" xfId="6647" xr:uid="{654D40CB-11FA-4276-AF57-4B0D63D9A2A5}"/>
    <cellStyle name="40% - Ênfase1 2 2 6" xfId="1468" xr:uid="{B5C3E38A-859D-4269-8E03-0C7BE633AFAE}"/>
    <cellStyle name="40% - Ênfase1 2 2 6 2" xfId="4068" xr:uid="{44710453-ED83-40D9-9BFB-09C8A6E66898}"/>
    <cellStyle name="40% - Ênfase1 2 2 6 3" xfId="6648" xr:uid="{9B4DB7DF-1E22-4045-9E76-2772303522A8}"/>
    <cellStyle name="40% - Ênfase1 2 2 7" xfId="1469" xr:uid="{6FC36EA5-3A83-4401-A019-5AE7E5808BEF}"/>
    <cellStyle name="40% - Ênfase1 2 2 7 2" xfId="4069" xr:uid="{1BF126BF-F55B-49EB-9975-0AF350026DD0}"/>
    <cellStyle name="40% - Ênfase1 2 2 7 3" xfId="6649" xr:uid="{65FC3A50-6842-4BC7-B654-17267ACF5394}"/>
    <cellStyle name="40% - Ênfase1 2 2 8" xfId="2759" xr:uid="{40895A31-B086-40A4-93DD-CB2600084B8A}"/>
    <cellStyle name="40% - Ênfase1 2 2 9" xfId="5339" xr:uid="{E3F29506-9FE1-46C1-B1AF-80934F69B633}"/>
    <cellStyle name="40% - Ênfase1 2 3" xfId="182" xr:uid="{9596EC25-9F33-4202-B1DF-232D1B600F82}"/>
    <cellStyle name="40% - Ênfase1 2 3 2" xfId="278" xr:uid="{36F74DE6-BB78-4A93-8592-FE686B2A2B0A}"/>
    <cellStyle name="40% - Ênfase1 2 3 2 2" xfId="499" xr:uid="{69010CEF-052C-43F4-9927-C1E8DEB7D0D8}"/>
    <cellStyle name="40% - Ênfase1 2 3 2 2 2" xfId="1470" xr:uid="{474AF361-1587-4273-A32C-BBE3FAB1705B}"/>
    <cellStyle name="40% - Ênfase1 2 3 2 2 2 2" xfId="4070" xr:uid="{26E11940-4932-453D-BCD8-1ADC1269AE2D}"/>
    <cellStyle name="40% - Ênfase1 2 3 2 2 2 3" xfId="6650" xr:uid="{4B4DDF54-1CD4-4EE1-9172-128C724B3412}"/>
    <cellStyle name="40% - Ênfase1 2 3 2 2 3" xfId="1471" xr:uid="{BA8C075F-8663-4298-B502-84E0CB08D958}"/>
    <cellStyle name="40% - Ênfase1 2 3 2 2 3 2" xfId="4071" xr:uid="{047D730D-DC1E-4BDE-A73E-90C0387EB825}"/>
    <cellStyle name="40% - Ênfase1 2 3 2 2 3 3" xfId="6651" xr:uid="{53C23CD2-C0E3-4DF5-9E54-327CFFCC0170}"/>
    <cellStyle name="40% - Ênfase1 2 3 2 2 4" xfId="1472" xr:uid="{1E8EB555-571D-45C6-8527-277D639140B8}"/>
    <cellStyle name="40% - Ênfase1 2 3 2 2 4 2" xfId="4072" xr:uid="{89F4FF46-76AF-46FA-94C4-F66C91ED72D6}"/>
    <cellStyle name="40% - Ênfase1 2 3 2 2 4 3" xfId="6652" xr:uid="{93E62CEC-B28E-4C20-BA6C-A3041F94F0F7}"/>
    <cellStyle name="40% - Ênfase1 2 3 2 2 5" xfId="3100" xr:uid="{0AA430AD-E42E-4CF1-B2AA-2E44060ECDFA}"/>
    <cellStyle name="40% - Ênfase1 2 3 2 2 6" xfId="5680" xr:uid="{DBE8AAA4-FF82-4A01-A4BB-7AA726370588}"/>
    <cellStyle name="40% - Ênfase1 2 3 2 3" xfId="720" xr:uid="{0CF2B341-D48C-434A-890F-19B0696E8D5D}"/>
    <cellStyle name="40% - Ênfase1 2 3 2 3 2" xfId="1473" xr:uid="{F03C9BDC-8DD2-46C3-A923-2642474514B8}"/>
    <cellStyle name="40% - Ênfase1 2 3 2 3 2 2" xfId="4073" xr:uid="{C1DB1223-D523-4CDF-9EA9-5CA27B7C59EB}"/>
    <cellStyle name="40% - Ênfase1 2 3 2 3 2 3" xfId="6653" xr:uid="{C6084295-7B9A-4C81-91EA-1DD0F414F5CB}"/>
    <cellStyle name="40% - Ênfase1 2 3 2 3 3" xfId="1474" xr:uid="{F171820A-4DB4-4D8A-ABF3-38339F2EDFB9}"/>
    <cellStyle name="40% - Ênfase1 2 3 2 3 3 2" xfId="4074" xr:uid="{F5CB888D-5942-4BD1-8BE4-EB8EDE881F0A}"/>
    <cellStyle name="40% - Ênfase1 2 3 2 3 3 3" xfId="6654" xr:uid="{545090A7-A87C-401D-AAA4-4F73A9188549}"/>
    <cellStyle name="40% - Ênfase1 2 3 2 3 4" xfId="3321" xr:uid="{EA317AB3-D584-4DC9-94DD-124503497B9D}"/>
    <cellStyle name="40% - Ênfase1 2 3 2 3 5" xfId="5901" xr:uid="{04FB439F-8A9A-4EBA-9A61-12B864FCCEA4}"/>
    <cellStyle name="40% - Ênfase1 2 3 2 4" xfId="1475" xr:uid="{FB547C00-1C61-4B45-BC23-CAF09F7B7C2A}"/>
    <cellStyle name="40% - Ênfase1 2 3 2 4 2" xfId="4075" xr:uid="{0A31DF5E-4FC5-4879-ADAF-422691479BDD}"/>
    <cellStyle name="40% - Ênfase1 2 3 2 4 3" xfId="6655" xr:uid="{FC5C3157-F587-4A03-9353-DA927581E3F4}"/>
    <cellStyle name="40% - Ênfase1 2 3 2 5" xfId="1476" xr:uid="{82234338-3C02-46E4-87A8-98343CAF0215}"/>
    <cellStyle name="40% - Ênfase1 2 3 2 5 2" xfId="4076" xr:uid="{C05D5A9C-48BD-4262-8785-A0FEF32A87AA}"/>
    <cellStyle name="40% - Ênfase1 2 3 2 5 3" xfId="6656" xr:uid="{11FCC7F7-CC5B-4296-B1F3-82EB0F9207B9}"/>
    <cellStyle name="40% - Ênfase1 2 3 2 6" xfId="1477" xr:uid="{10E939FA-DF13-4EA6-8DE4-F0295047BA71}"/>
    <cellStyle name="40% - Ênfase1 2 3 2 6 2" xfId="4077" xr:uid="{87513857-ABFF-4441-86AD-0858337B9145}"/>
    <cellStyle name="40% - Ênfase1 2 3 2 6 3" xfId="6657" xr:uid="{CC240A10-2494-405E-89DA-546753AAFD2E}"/>
    <cellStyle name="40% - Ênfase1 2 3 2 7" xfId="2879" xr:uid="{62C91C7D-EE6A-4792-AF4F-699D84AEA40D}"/>
    <cellStyle name="40% - Ênfase1 2 3 2 8" xfId="5459" xr:uid="{B0FC8742-5616-4F02-B30F-A497E16FD4EA}"/>
    <cellStyle name="40% - Ênfase1 2 3 3" xfId="404" xr:uid="{74BE400D-B0C6-4F91-898D-F23C9450120F}"/>
    <cellStyle name="40% - Ênfase1 2 3 3 2" xfId="1478" xr:uid="{DCE12E37-722F-436A-9B33-C763DCFD5CAA}"/>
    <cellStyle name="40% - Ênfase1 2 3 3 2 2" xfId="4078" xr:uid="{1BFD3FDA-273C-465F-9F33-09022A49B5C0}"/>
    <cellStyle name="40% - Ênfase1 2 3 3 2 3" xfId="6658" xr:uid="{BDB2EE1A-5D70-4CA1-99B8-D6C36032660E}"/>
    <cellStyle name="40% - Ênfase1 2 3 3 3" xfId="1479" xr:uid="{601ED5F7-0841-4B5D-8E92-E2CD4E077BB2}"/>
    <cellStyle name="40% - Ênfase1 2 3 3 3 2" xfId="4079" xr:uid="{A775DD68-9D1D-44DD-B634-1C6FF529B4E6}"/>
    <cellStyle name="40% - Ênfase1 2 3 3 3 3" xfId="6659" xr:uid="{F7F38B19-D91A-4BED-AE69-D19C408F572D}"/>
    <cellStyle name="40% - Ênfase1 2 3 3 4" xfId="1480" xr:uid="{615AE17B-B2F5-4474-BF8B-6B62B1116F2C}"/>
    <cellStyle name="40% - Ênfase1 2 3 3 4 2" xfId="4080" xr:uid="{0D5BA33D-FAB4-451B-A797-74B07CFF8A9F}"/>
    <cellStyle name="40% - Ênfase1 2 3 3 4 3" xfId="6660" xr:uid="{F8B5EE30-4AFD-4DAF-B925-340F7C42C444}"/>
    <cellStyle name="40% - Ênfase1 2 3 3 5" xfId="3005" xr:uid="{D7B04059-20B5-4923-BD90-140A8C32BB07}"/>
    <cellStyle name="40% - Ênfase1 2 3 3 6" xfId="5585" xr:uid="{D9EECCA3-310A-4CAE-97C6-6CE730F3EBD4}"/>
    <cellStyle name="40% - Ênfase1 2 3 4" xfId="625" xr:uid="{2CAC9547-9F6E-4FE7-8554-4378CBB6F9D7}"/>
    <cellStyle name="40% - Ênfase1 2 3 4 2" xfId="1481" xr:uid="{B653BD9B-DB91-4633-9788-6CB0CFFE81AA}"/>
    <cellStyle name="40% - Ênfase1 2 3 4 2 2" xfId="4081" xr:uid="{8C47D332-F940-4B23-A56A-68A7FCF96AD4}"/>
    <cellStyle name="40% - Ênfase1 2 3 4 2 3" xfId="6661" xr:uid="{782B8AE3-38F0-44D1-883A-449FEEDDE066}"/>
    <cellStyle name="40% - Ênfase1 2 3 4 3" xfId="1482" xr:uid="{BD66D3E1-781F-4A3B-9CB1-F8E9C6556107}"/>
    <cellStyle name="40% - Ênfase1 2 3 4 3 2" xfId="4082" xr:uid="{A9C46B13-0F1D-4816-9E85-FC50F822B990}"/>
    <cellStyle name="40% - Ênfase1 2 3 4 3 3" xfId="6662" xr:uid="{413E00F3-407E-4B83-9FB4-246BA6B83548}"/>
    <cellStyle name="40% - Ênfase1 2 3 4 4" xfId="1483" xr:uid="{1F95E014-053C-4DF4-B51C-24CA57174D76}"/>
    <cellStyle name="40% - Ênfase1 2 3 4 4 2" xfId="4083" xr:uid="{211EE378-DFD1-4BC6-B805-E043674B1978}"/>
    <cellStyle name="40% - Ênfase1 2 3 4 4 3" xfId="6663" xr:uid="{27EAF9E8-A994-45AA-AFE8-E5489A82CBA0}"/>
    <cellStyle name="40% - Ênfase1 2 3 4 5" xfId="3226" xr:uid="{9856ADD8-C212-489A-975C-013DE5B25E55}"/>
    <cellStyle name="40% - Ênfase1 2 3 4 6" xfId="5806" xr:uid="{A135A399-3C6A-4DB0-B11D-D031ED308896}"/>
    <cellStyle name="40% - Ênfase1 2 3 5" xfId="1484" xr:uid="{AE63EFF0-E04E-4FCE-B5FA-7EAD0F16BC79}"/>
    <cellStyle name="40% - Ênfase1 2 3 5 2" xfId="4084" xr:uid="{0AE54678-09A9-4D07-A30D-8ECE7A5F630B}"/>
    <cellStyle name="40% - Ênfase1 2 3 5 3" xfId="6664" xr:uid="{7FEB2FFD-799C-4A42-A505-B27E951365CB}"/>
    <cellStyle name="40% - Ênfase1 2 3 6" xfId="1485" xr:uid="{DE82FF88-5A70-499B-BEAF-828215C8D0FB}"/>
    <cellStyle name="40% - Ênfase1 2 3 6 2" xfId="4085" xr:uid="{97E03C5C-F60E-42C5-BCCB-96DD60B8CAAE}"/>
    <cellStyle name="40% - Ênfase1 2 3 6 3" xfId="6665" xr:uid="{1FB703F9-6611-4E49-9D91-D14C7A5DC356}"/>
    <cellStyle name="40% - Ênfase1 2 3 7" xfId="1486" xr:uid="{CA155600-FAAC-40CC-89C8-798FDCBC0712}"/>
    <cellStyle name="40% - Ênfase1 2 3 7 2" xfId="4086" xr:uid="{94290374-216B-4317-B901-4FA62F4AB5EF}"/>
    <cellStyle name="40% - Ênfase1 2 3 7 3" xfId="6666" xr:uid="{D620A7C7-36CB-424D-A2A9-C31C4C744B1B}"/>
    <cellStyle name="40% - Ênfase1 2 3 8" xfId="2783" xr:uid="{B692E049-CBED-462B-A0BA-FB1D2CDAEC1D}"/>
    <cellStyle name="40% - Ênfase1 2 3 9" xfId="5363" xr:uid="{F8460E30-BCFD-4030-90B4-1BF889E09C1A}"/>
    <cellStyle name="40% - Ênfase1 2 4" xfId="116" xr:uid="{5FA735EC-4B1E-4897-9D15-63F53188AD6A}"/>
    <cellStyle name="40% - Ênfase1 2 4 2" xfId="342" xr:uid="{22BF4D7D-F507-4789-9DE4-1955AD1420C5}"/>
    <cellStyle name="40% - Ênfase1 2 4 2 2" xfId="1487" xr:uid="{C7EAEA23-76AC-47F3-A935-32E06120CD5E}"/>
    <cellStyle name="40% - Ênfase1 2 4 2 2 2" xfId="4087" xr:uid="{A242FC00-4CD9-4C4B-B40B-C5AA819774EA}"/>
    <cellStyle name="40% - Ênfase1 2 4 2 2 3" xfId="6667" xr:uid="{F13B185C-18A7-4C3E-ADC3-7E749603C828}"/>
    <cellStyle name="40% - Ênfase1 2 4 2 3" xfId="1488" xr:uid="{EE364654-48FD-46B0-85D1-60337175FF55}"/>
    <cellStyle name="40% - Ênfase1 2 4 2 3 2" xfId="4088" xr:uid="{300021F2-F385-4C50-BB24-13E233785F78}"/>
    <cellStyle name="40% - Ênfase1 2 4 2 3 3" xfId="6668" xr:uid="{1760A7FE-B652-41B9-AE0D-2F5B6B763756}"/>
    <cellStyle name="40% - Ênfase1 2 4 2 4" xfId="1489" xr:uid="{BE183114-E066-4E78-8CA3-BE033ECBDC20}"/>
    <cellStyle name="40% - Ênfase1 2 4 2 4 2" xfId="4089" xr:uid="{A1138114-2332-4CEA-9183-4B13DE2D78A2}"/>
    <cellStyle name="40% - Ênfase1 2 4 2 4 3" xfId="6669" xr:uid="{204044E5-D028-4D9F-B48C-33E2114679E7}"/>
    <cellStyle name="40% - Ênfase1 2 4 2 5" xfId="2943" xr:uid="{8F00F54B-8546-4834-AD9E-4B02FD546DA7}"/>
    <cellStyle name="40% - Ênfase1 2 4 2 6" xfId="5523" xr:uid="{F76BA99C-8D59-4539-AD40-5052FFA552AA}"/>
    <cellStyle name="40% - Ênfase1 2 4 3" xfId="563" xr:uid="{E4A3F560-EE11-428A-8EC6-FC105D9D9A95}"/>
    <cellStyle name="40% - Ênfase1 2 4 3 2" xfId="1490" xr:uid="{407AF856-02FB-434E-BB4B-5E7793B530E2}"/>
    <cellStyle name="40% - Ênfase1 2 4 3 2 2" xfId="4090" xr:uid="{DEE43472-AAFC-49EC-9E0F-9009B7B50939}"/>
    <cellStyle name="40% - Ênfase1 2 4 3 2 3" xfId="6670" xr:uid="{50677F73-5230-4F73-BF8C-716FCD9695AB}"/>
    <cellStyle name="40% - Ênfase1 2 4 3 3" xfId="1491" xr:uid="{9D64A492-87C6-41FA-AE0B-CFFC010CB266}"/>
    <cellStyle name="40% - Ênfase1 2 4 3 3 2" xfId="4091" xr:uid="{9F29BCCD-7784-4979-9F26-48BB6950A888}"/>
    <cellStyle name="40% - Ênfase1 2 4 3 3 3" xfId="6671" xr:uid="{4076B10B-4962-4E2F-8A6F-885498B8E666}"/>
    <cellStyle name="40% - Ênfase1 2 4 3 4" xfId="3164" xr:uid="{49096474-B7C1-4ECB-93E2-BE35160F69EB}"/>
    <cellStyle name="40% - Ênfase1 2 4 3 5" xfId="5744" xr:uid="{177750E6-677F-41DB-A672-20C023A981CF}"/>
    <cellStyle name="40% - Ênfase1 2 4 4" xfId="1492" xr:uid="{F8C1B200-421F-4CF2-9768-38C4EAC5D447}"/>
    <cellStyle name="40% - Ênfase1 2 4 4 2" xfId="4092" xr:uid="{3CEBF74C-31CE-417A-BA0D-28FCCBA9203F}"/>
    <cellStyle name="40% - Ênfase1 2 4 4 3" xfId="6672" xr:uid="{90EACE2B-4A98-430B-88DC-F5D8254440C9}"/>
    <cellStyle name="40% - Ênfase1 2 4 5" xfId="1493" xr:uid="{93744415-CD9E-46BD-8604-80BFA064B4A4}"/>
    <cellStyle name="40% - Ênfase1 2 4 5 2" xfId="4093" xr:uid="{091F0093-4465-45FC-8145-BDC45DB66071}"/>
    <cellStyle name="40% - Ênfase1 2 4 5 3" xfId="6673" xr:uid="{06C4782E-12AF-4322-B37D-F7300A0C9BA1}"/>
    <cellStyle name="40% - Ênfase1 2 4 6" xfId="1494" xr:uid="{D725C692-0D23-495E-8D92-89DDB709E2E1}"/>
    <cellStyle name="40% - Ênfase1 2 4 6 2" xfId="4094" xr:uid="{756A6194-99AD-4681-8127-F895100EB44E}"/>
    <cellStyle name="40% - Ênfase1 2 4 6 3" xfId="6674" xr:uid="{5E39E037-B054-45BC-AA00-E113C8E54538}"/>
    <cellStyle name="40% - Ênfase1 2 4 7" xfId="2721" xr:uid="{21C04501-1C6B-4CD4-BEA9-A4E8F144F7CC}"/>
    <cellStyle name="40% - Ênfase1 2 4 8" xfId="5301" xr:uid="{73425778-1691-4CBD-95B8-1602C9D63ABF}"/>
    <cellStyle name="40% - Ênfase1 2 5" xfId="214" xr:uid="{5CC636D9-F400-44D4-A714-EA36F2811EC7}"/>
    <cellStyle name="40% - Ênfase1 2 5 2" xfId="435" xr:uid="{36FABDE9-F0C0-4F97-AEA8-568F1E42E538}"/>
    <cellStyle name="40% - Ênfase1 2 5 2 2" xfId="1495" xr:uid="{89A2D8D5-6DCF-4BB4-B35F-F1D42BE4D1FC}"/>
    <cellStyle name="40% - Ênfase1 2 5 2 2 2" xfId="4095" xr:uid="{33342911-08E3-4A68-9DDB-82B6C9CF5826}"/>
    <cellStyle name="40% - Ênfase1 2 5 2 2 3" xfId="6675" xr:uid="{8515924B-E20D-48A6-B908-680B609ED918}"/>
    <cellStyle name="40% - Ênfase1 2 5 2 3" xfId="1496" xr:uid="{7BCE595E-80DC-4595-A26B-9EAA0790AE7A}"/>
    <cellStyle name="40% - Ênfase1 2 5 2 3 2" xfId="4096" xr:uid="{D7891319-9F05-4FEE-A1AE-F3C260939DEE}"/>
    <cellStyle name="40% - Ênfase1 2 5 2 3 3" xfId="6676" xr:uid="{E995B7DB-AE00-46FA-BAA3-A0050F5FDC61}"/>
    <cellStyle name="40% - Ênfase1 2 5 2 4" xfId="1497" xr:uid="{194CEE00-F70A-49E8-AF2C-64D9380119C7}"/>
    <cellStyle name="40% - Ênfase1 2 5 2 4 2" xfId="4097" xr:uid="{D88157A6-0FDD-4EB3-9B3D-D1587BF76C98}"/>
    <cellStyle name="40% - Ênfase1 2 5 2 4 3" xfId="6677" xr:uid="{8EAC13BC-85B0-49D4-A304-BA87A1A78F5D}"/>
    <cellStyle name="40% - Ênfase1 2 5 2 5" xfId="3036" xr:uid="{27F223CC-F741-48DC-86D1-D4DAFE308F0A}"/>
    <cellStyle name="40% - Ênfase1 2 5 2 6" xfId="5616" xr:uid="{5A445037-B673-45E7-A644-E69EE368D246}"/>
    <cellStyle name="40% - Ênfase1 2 5 3" xfId="656" xr:uid="{5D493F07-3EEC-4952-8B42-7F784E8677BC}"/>
    <cellStyle name="40% - Ênfase1 2 5 3 2" xfId="1498" xr:uid="{DF0C9BB5-24E5-47DF-8056-04C3CC8EE35D}"/>
    <cellStyle name="40% - Ênfase1 2 5 3 2 2" xfId="4098" xr:uid="{59159E41-039C-4301-B234-D97F979238F8}"/>
    <cellStyle name="40% - Ênfase1 2 5 3 2 3" xfId="6678" xr:uid="{6B96AA94-0DB3-42A9-B4A5-3245247045AF}"/>
    <cellStyle name="40% - Ênfase1 2 5 3 3" xfId="1499" xr:uid="{50ACF1E3-9D93-44FB-B295-16F10BDE6B5F}"/>
    <cellStyle name="40% - Ênfase1 2 5 3 3 2" xfId="4099" xr:uid="{BC62AC46-61DA-430D-8181-C0250E7FC1FF}"/>
    <cellStyle name="40% - Ênfase1 2 5 3 3 3" xfId="6679" xr:uid="{1A0C0305-F041-4F8B-8A83-29D3A144F2D0}"/>
    <cellStyle name="40% - Ênfase1 2 5 3 4" xfId="3257" xr:uid="{661C1804-F6A9-4A50-BEE3-23A903E2C896}"/>
    <cellStyle name="40% - Ênfase1 2 5 3 5" xfId="5837" xr:uid="{9B2D09BE-5C4E-4A06-9A83-0BE5342B3829}"/>
    <cellStyle name="40% - Ênfase1 2 5 4" xfId="1500" xr:uid="{4201DDC9-82FE-4518-A028-333914688247}"/>
    <cellStyle name="40% - Ênfase1 2 5 4 2" xfId="4100" xr:uid="{93A0FD36-D4BF-4EF5-A497-B1E2DCED15B7}"/>
    <cellStyle name="40% - Ênfase1 2 5 4 3" xfId="6680" xr:uid="{1923CC00-686A-423E-835B-68BDEF1535DC}"/>
    <cellStyle name="40% - Ênfase1 2 5 5" xfId="1501" xr:uid="{034A6868-F1FC-411A-85F7-40C91D337133}"/>
    <cellStyle name="40% - Ênfase1 2 5 5 2" xfId="4101" xr:uid="{1E85709D-D9E2-43A4-9D14-66810F27BB6C}"/>
    <cellStyle name="40% - Ênfase1 2 5 5 3" xfId="6681" xr:uid="{B13723CF-EEE6-4E96-96F4-2E05356FBB04}"/>
    <cellStyle name="40% - Ênfase1 2 5 6" xfId="1502" xr:uid="{8A52F88E-6346-4B8D-992A-E8AA34F48583}"/>
    <cellStyle name="40% - Ênfase1 2 5 6 2" xfId="4102" xr:uid="{2A1E6B6E-DED2-49AD-81FF-2222EC77B361}"/>
    <cellStyle name="40% - Ênfase1 2 5 6 3" xfId="6682" xr:uid="{F2926062-F525-4DF6-B32E-ED0470353E4A}"/>
    <cellStyle name="40% - Ênfase1 2 5 7" xfId="2815" xr:uid="{9F0456E8-A647-445D-BD2B-C58450C81291}"/>
    <cellStyle name="40% - Ênfase1 2 5 8" xfId="5395" xr:uid="{DAFA5B1E-5E8E-4861-B250-A40E505E2CDC}"/>
    <cellStyle name="40% - Ênfase1 2 6" xfId="309" xr:uid="{7FE6E683-B3F0-4F49-8F3A-3FC80360E7A8}"/>
    <cellStyle name="40% - Ênfase1 2 6 2" xfId="1503" xr:uid="{79D5A33F-B1F8-4BB6-9E09-B7FCDDCAFE96}"/>
    <cellStyle name="40% - Ênfase1 2 6 2 2" xfId="4103" xr:uid="{34D1E775-4CCC-44B5-B571-1F077217B21E}"/>
    <cellStyle name="40% - Ênfase1 2 6 2 3" xfId="6683" xr:uid="{3D6B158D-F538-4DB1-86EF-AFB2C7B9A463}"/>
    <cellStyle name="40% - Ênfase1 2 6 3" xfId="1504" xr:uid="{61CDEADC-10DE-4668-9F9F-C60D99F62F02}"/>
    <cellStyle name="40% - Ênfase1 2 6 3 2" xfId="4104" xr:uid="{FA61D976-AE90-4903-8AB7-9F988FE5D31A}"/>
    <cellStyle name="40% - Ênfase1 2 6 3 3" xfId="6684" xr:uid="{A939981E-F6F7-429F-BC63-BF2EC9BEDE83}"/>
    <cellStyle name="40% - Ênfase1 2 6 4" xfId="1505" xr:uid="{4EFE6AA5-1074-4DC0-B5A9-01F92A7E9D27}"/>
    <cellStyle name="40% - Ênfase1 2 6 4 2" xfId="4105" xr:uid="{1F2CD892-950F-4C3D-A93B-94E394056944}"/>
    <cellStyle name="40% - Ênfase1 2 6 4 3" xfId="6685" xr:uid="{8DF50C21-8451-4F04-A7B6-1FE59360A6F4}"/>
    <cellStyle name="40% - Ênfase1 2 6 5" xfId="2910" xr:uid="{4531BAA8-3F96-4E76-AD8E-8998791B152D}"/>
    <cellStyle name="40% - Ênfase1 2 6 6" xfId="5490" xr:uid="{1902C3C6-AFF9-4381-B765-3A26E5F764B1}"/>
    <cellStyle name="40% - Ênfase1 2 7" xfId="530" xr:uid="{D700A139-0580-483C-88F5-C6A9E046DD9E}"/>
    <cellStyle name="40% - Ênfase1 2 7 2" xfId="1506" xr:uid="{B55C3455-726D-44B7-92B4-0BC1CC456FA6}"/>
    <cellStyle name="40% - Ênfase1 2 7 2 2" xfId="4106" xr:uid="{B7E90326-D94A-41C7-A282-B84E96803B40}"/>
    <cellStyle name="40% - Ênfase1 2 7 2 3" xfId="6686" xr:uid="{AB283030-8511-4E82-8716-3E2D4ED93DD5}"/>
    <cellStyle name="40% - Ênfase1 2 7 3" xfId="1507" xr:uid="{AAB83BFC-0485-4A4D-8617-617B6FEEE7EE}"/>
    <cellStyle name="40% - Ênfase1 2 7 3 2" xfId="4107" xr:uid="{DCE32214-2BF5-46FD-B8EF-14DA82C5843F}"/>
    <cellStyle name="40% - Ênfase1 2 7 3 3" xfId="6687" xr:uid="{537E46EC-8847-4DA2-84FA-2B3285783ADE}"/>
    <cellStyle name="40% - Ênfase1 2 7 4" xfId="1508" xr:uid="{FF5F9C0B-4E1B-4728-832E-052B8345559E}"/>
    <cellStyle name="40% - Ênfase1 2 7 4 2" xfId="4108" xr:uid="{23B63B89-9E38-45E0-992A-92424BE9B1F8}"/>
    <cellStyle name="40% - Ênfase1 2 7 4 3" xfId="6688" xr:uid="{24701696-9ED1-4D43-9365-0C53F1AE3967}"/>
    <cellStyle name="40% - Ênfase1 2 7 5" xfId="3131" xr:uid="{D14C1483-05B7-4C52-B565-666A60192A3D}"/>
    <cellStyle name="40% - Ênfase1 2 7 6" xfId="5711" xr:uid="{E4AB2BA5-7267-435B-9A87-2C2947409F94}"/>
    <cellStyle name="40% - Ênfase1 2 8" xfId="1509" xr:uid="{5569DF14-042D-4A69-9031-C02752FD738B}"/>
    <cellStyle name="40% - Ênfase1 2 8 2" xfId="4109" xr:uid="{A170607A-3261-4908-99FB-9C7809EE13E4}"/>
    <cellStyle name="40% - Ênfase1 2 8 3" xfId="6689" xr:uid="{C467C860-2921-48FE-A089-4354511591DE}"/>
    <cellStyle name="40% - Ênfase1 2 9" xfId="1510" xr:uid="{7F74105B-CF23-4728-A3C3-0C9863566626}"/>
    <cellStyle name="40% - Ênfase1 2 9 2" xfId="4110" xr:uid="{956BE24F-63AF-41D1-AE9C-D38B35C47AF2}"/>
    <cellStyle name="40% - Ênfase1 2 9 3" xfId="6690" xr:uid="{A612476F-E40A-4B52-850C-8D2879984308}"/>
    <cellStyle name="40% - Ênfase1 3" xfId="139" xr:uid="{40297E3D-7ED4-4D8A-BF68-852549FF8AF2}"/>
    <cellStyle name="40% - Ênfase1 3 2" xfId="235" xr:uid="{79DB9F81-DCD1-4D70-9FB4-1274F417581A}"/>
    <cellStyle name="40% - Ênfase1 3 2 2" xfId="456" xr:uid="{930AA7F2-0EF5-4976-9668-1C5D47EA5580}"/>
    <cellStyle name="40% - Ênfase1 3 2 2 2" xfId="1511" xr:uid="{19CE762C-11FC-4F11-AD61-36D9B51F8D7B}"/>
    <cellStyle name="40% - Ênfase1 3 2 2 2 2" xfId="4111" xr:uid="{1A31953D-FAEC-4CDA-B385-53C2EC138B1D}"/>
    <cellStyle name="40% - Ênfase1 3 2 2 2 3" xfId="6691" xr:uid="{B7648665-3382-45A8-A93D-9DEC153F4DEA}"/>
    <cellStyle name="40% - Ênfase1 3 2 2 3" xfId="1512" xr:uid="{6768F5E8-0ED1-4E3E-BA93-576473BA53DA}"/>
    <cellStyle name="40% - Ênfase1 3 2 2 3 2" xfId="4112" xr:uid="{71F399FD-8C07-4E61-839C-BCC1433BB1BA}"/>
    <cellStyle name="40% - Ênfase1 3 2 2 3 3" xfId="6692" xr:uid="{545934CB-CFEC-4E1B-BD38-C886E8560B2E}"/>
    <cellStyle name="40% - Ênfase1 3 2 2 4" xfId="1513" xr:uid="{A32BD498-CE89-47C6-AD8A-EA8E6B63DF78}"/>
    <cellStyle name="40% - Ênfase1 3 2 2 4 2" xfId="4113" xr:uid="{6751097D-C399-4E3A-871E-DEA96973E0D3}"/>
    <cellStyle name="40% - Ênfase1 3 2 2 4 3" xfId="6693" xr:uid="{ACDFECD8-1535-4FEF-9989-1C9C3F7E8AE8}"/>
    <cellStyle name="40% - Ênfase1 3 2 2 5" xfId="3057" xr:uid="{974D9165-6E40-4AA4-83CB-DE2544D8BA51}"/>
    <cellStyle name="40% - Ênfase1 3 2 2 6" xfId="5637" xr:uid="{E8247F3A-FDF1-4ADA-8C31-68101DB79E60}"/>
    <cellStyle name="40% - Ênfase1 3 2 3" xfId="677" xr:uid="{A83188D6-626B-477A-B3BF-9A721D156A2B}"/>
    <cellStyle name="40% - Ênfase1 3 2 3 2" xfId="1514" xr:uid="{F3455BD3-32C6-4143-A060-E7145CE788FA}"/>
    <cellStyle name="40% - Ênfase1 3 2 3 2 2" xfId="4114" xr:uid="{9E7E014F-FBBA-4534-B042-A50A8674442E}"/>
    <cellStyle name="40% - Ênfase1 3 2 3 2 3" xfId="6694" xr:uid="{65BA0D44-5854-4586-A364-FC7AD2E5A1ED}"/>
    <cellStyle name="40% - Ênfase1 3 2 3 3" xfId="1515" xr:uid="{93339629-C63D-4EBB-A6AA-C5045FC3FF07}"/>
    <cellStyle name="40% - Ênfase1 3 2 3 3 2" xfId="4115" xr:uid="{8EE0E6E0-4791-4D5F-B3D3-7B1A963936B6}"/>
    <cellStyle name="40% - Ênfase1 3 2 3 3 3" xfId="6695" xr:uid="{F970EDA8-4CA5-4DE8-8892-1B9828A0C538}"/>
    <cellStyle name="40% - Ênfase1 3 2 3 4" xfId="3278" xr:uid="{2D36DD1D-5A61-4481-9A00-BC537A47D7F8}"/>
    <cellStyle name="40% - Ênfase1 3 2 3 5" xfId="5858" xr:uid="{A69F7250-CC5E-4631-9680-110E047E7C14}"/>
    <cellStyle name="40% - Ênfase1 3 2 4" xfId="1516" xr:uid="{48720303-D25C-42DD-9773-9DD859083352}"/>
    <cellStyle name="40% - Ênfase1 3 2 4 2" xfId="4116" xr:uid="{B41FEF2D-D1C6-46A3-8030-2A96ADCA42A3}"/>
    <cellStyle name="40% - Ênfase1 3 2 4 3" xfId="6696" xr:uid="{3D85D4DC-6C5C-4C52-8581-93FCAE9B4008}"/>
    <cellStyle name="40% - Ênfase1 3 2 5" xfId="1517" xr:uid="{1F0AEEAA-21A8-4C2B-89BC-6D4E25C8DE74}"/>
    <cellStyle name="40% - Ênfase1 3 2 5 2" xfId="4117" xr:uid="{2FEF6FFC-0D92-4CFC-AA54-8BDC647D7F59}"/>
    <cellStyle name="40% - Ênfase1 3 2 5 3" xfId="6697" xr:uid="{4AA4EC72-F04C-4605-BE71-D558E1A8A2F3}"/>
    <cellStyle name="40% - Ênfase1 3 2 6" xfId="1518" xr:uid="{573F559F-4C16-4B7B-BCB5-69B382F46116}"/>
    <cellStyle name="40% - Ênfase1 3 2 6 2" xfId="4118" xr:uid="{D249017A-E77B-4777-AFAA-72238D52CC12}"/>
    <cellStyle name="40% - Ênfase1 3 2 6 3" xfId="6698" xr:uid="{FCFA0A13-AC12-4381-9DBB-3B84C2996A7C}"/>
    <cellStyle name="40% - Ênfase1 3 2 7" xfId="2836" xr:uid="{D84E4690-865E-493A-AA53-F0E56CC167CA}"/>
    <cellStyle name="40% - Ênfase1 3 2 8" xfId="5416" xr:uid="{AC928A85-674C-4860-B979-0484103A7CBC}"/>
    <cellStyle name="40% - Ênfase1 3 3" xfId="361" xr:uid="{193056E1-23EC-4253-9ECF-16ECBAAC6E22}"/>
    <cellStyle name="40% - Ênfase1 3 3 2" xfId="1519" xr:uid="{198C805B-18DB-495F-A009-55A01E7EEC6F}"/>
    <cellStyle name="40% - Ênfase1 3 3 2 2" xfId="4119" xr:uid="{2B5D60CD-F058-44FF-B0C1-36E87AF80BCF}"/>
    <cellStyle name="40% - Ênfase1 3 3 2 3" xfId="6699" xr:uid="{47FFDCED-BF2E-48EA-9780-60F973D8CBBE}"/>
    <cellStyle name="40% - Ênfase1 3 3 3" xfId="1520" xr:uid="{C7467105-9971-4395-8B9A-350D956A0915}"/>
    <cellStyle name="40% - Ênfase1 3 3 3 2" xfId="4120" xr:uid="{4C2D9B8B-5D5A-4C46-ADF7-650BC874706F}"/>
    <cellStyle name="40% - Ênfase1 3 3 3 3" xfId="6700" xr:uid="{6B6B463A-89C9-4C83-86E1-AD86F6F4458D}"/>
    <cellStyle name="40% - Ênfase1 3 3 4" xfId="1521" xr:uid="{F77D99ED-973A-4DCA-9261-549B44EE8A12}"/>
    <cellStyle name="40% - Ênfase1 3 3 4 2" xfId="4121" xr:uid="{06BB8DB1-6D33-4224-9DB6-518C5C0A9442}"/>
    <cellStyle name="40% - Ênfase1 3 3 4 3" xfId="6701" xr:uid="{0CB933A1-33FE-4C50-B026-7BB60903BF0F}"/>
    <cellStyle name="40% - Ênfase1 3 3 5" xfId="2962" xr:uid="{DFB0BEB5-28D5-4A3B-8E44-08A58411E05F}"/>
    <cellStyle name="40% - Ênfase1 3 3 6" xfId="5542" xr:uid="{B5A1F523-7BA6-451D-8472-AFB192BD9D93}"/>
    <cellStyle name="40% - Ênfase1 3 4" xfId="582" xr:uid="{64370D87-10AF-4ACA-98F4-D443DD96E626}"/>
    <cellStyle name="40% - Ênfase1 3 4 2" xfId="1522" xr:uid="{6E246C66-B164-4025-9065-C22889CF2141}"/>
    <cellStyle name="40% - Ênfase1 3 4 2 2" xfId="4122" xr:uid="{E53650B2-BDEA-43FC-B101-BAD66AB08473}"/>
    <cellStyle name="40% - Ênfase1 3 4 2 3" xfId="6702" xr:uid="{1D53D66C-F97B-4668-B5D7-B2729F8EBEFE}"/>
    <cellStyle name="40% - Ênfase1 3 4 3" xfId="1523" xr:uid="{6E92AD01-0553-461A-B692-BC3D69B1732C}"/>
    <cellStyle name="40% - Ênfase1 3 4 3 2" xfId="4123" xr:uid="{AA29CB2F-C611-455C-8373-A4741B4D73AC}"/>
    <cellStyle name="40% - Ênfase1 3 4 3 3" xfId="6703" xr:uid="{3CA75730-1937-4FA9-A927-639C83E0FE01}"/>
    <cellStyle name="40% - Ênfase1 3 4 4" xfId="1524" xr:uid="{99A390C6-611C-429E-A277-7D07610E03F9}"/>
    <cellStyle name="40% - Ênfase1 3 4 4 2" xfId="4124" xr:uid="{0CED562E-18AE-4DA6-82CA-16816FC0DC8C}"/>
    <cellStyle name="40% - Ênfase1 3 4 4 3" xfId="6704" xr:uid="{0681DCC4-159B-489A-9CF0-48B3EDC046A0}"/>
    <cellStyle name="40% - Ênfase1 3 4 5" xfId="3183" xr:uid="{D8E747F7-346B-49DF-9A1E-1DF4B40EF198}"/>
    <cellStyle name="40% - Ênfase1 3 4 6" xfId="5763" xr:uid="{F9D61476-9A8E-4260-9134-7318111055B1}"/>
    <cellStyle name="40% - Ênfase1 3 5" xfId="1525" xr:uid="{925EF694-5614-4913-8AF7-5B3D6CEA06EA}"/>
    <cellStyle name="40% - Ênfase1 3 5 2" xfId="4125" xr:uid="{74D4A66C-644B-4CB7-BA94-35873A94FE9F}"/>
    <cellStyle name="40% - Ênfase1 3 5 3" xfId="6705" xr:uid="{E23F15C4-AEDC-4194-861B-3173D8D3A9AD}"/>
    <cellStyle name="40% - Ênfase1 3 6" xfId="1526" xr:uid="{B1F41CB5-0D69-4D10-AF4D-21E65D0BDEC7}"/>
    <cellStyle name="40% - Ênfase1 3 6 2" xfId="4126" xr:uid="{87C3C347-431A-432A-87EF-43BFFA161549}"/>
    <cellStyle name="40% - Ênfase1 3 6 3" xfId="6706" xr:uid="{545C9934-4A08-40F6-911E-8C7445E7356C}"/>
    <cellStyle name="40% - Ênfase1 3 7" xfId="1527" xr:uid="{A8D997A4-EE3D-4079-A240-2B0AC13350A3}"/>
    <cellStyle name="40% - Ênfase1 3 7 2" xfId="4127" xr:uid="{95AEDC99-B6D0-4470-897F-20F4A05B8070}"/>
    <cellStyle name="40% - Ênfase1 3 7 3" xfId="6707" xr:uid="{8084EDEC-DF7D-4B85-BA3A-341BD52AE7A3}"/>
    <cellStyle name="40% - Ênfase1 3 8" xfId="2740" xr:uid="{2F5866C0-E5EF-41AA-B0AD-E80056454055}"/>
    <cellStyle name="40% - Ênfase1 3 9" xfId="5320" xr:uid="{4A2501C0-F88D-4622-9F8A-0D484DF311AE}"/>
    <cellStyle name="40% - Ênfase1 4" xfId="135" xr:uid="{0511D062-ACF9-45C7-8907-03A1DDCD1907}"/>
    <cellStyle name="40% - Ênfase1 4 2" xfId="232" xr:uid="{C7D9112E-FA09-4642-9CDA-FD21A9E87ABA}"/>
    <cellStyle name="40% - Ênfase1 4 2 2" xfId="453" xr:uid="{738ABBD7-5A0E-477D-8E56-3BBDF09DE05F}"/>
    <cellStyle name="40% - Ênfase1 4 2 2 2" xfId="1528" xr:uid="{F1719F65-A0B6-45B2-A92B-C9670C06FCD7}"/>
    <cellStyle name="40% - Ênfase1 4 2 2 2 2" xfId="4128" xr:uid="{E71BACA5-1003-46F5-A5E2-0D3BC6D3D134}"/>
    <cellStyle name="40% - Ênfase1 4 2 2 2 3" xfId="6708" xr:uid="{9E5458FE-00D5-4D4E-8AB3-E5B3949D6753}"/>
    <cellStyle name="40% - Ênfase1 4 2 2 3" xfId="1529" xr:uid="{B42A8402-68CE-496B-B4E6-D3630C76F63A}"/>
    <cellStyle name="40% - Ênfase1 4 2 2 3 2" xfId="4129" xr:uid="{BC8657E9-A0F4-4C11-8652-9CE64F51C8C3}"/>
    <cellStyle name="40% - Ênfase1 4 2 2 3 3" xfId="6709" xr:uid="{4A963257-D432-45D1-93D6-8480A31DBE89}"/>
    <cellStyle name="40% - Ênfase1 4 2 2 4" xfId="1530" xr:uid="{EFFFF649-8793-40DD-BC77-60D4A1F48584}"/>
    <cellStyle name="40% - Ênfase1 4 2 2 4 2" xfId="4130" xr:uid="{F7E10649-526C-4BBF-A38F-F96B56F2A7C8}"/>
    <cellStyle name="40% - Ênfase1 4 2 2 4 3" xfId="6710" xr:uid="{43AC9548-F0BE-470C-9037-9F5278EE4AB9}"/>
    <cellStyle name="40% - Ênfase1 4 2 2 5" xfId="3054" xr:uid="{70490970-D468-49D9-970F-C51C8EFC3A46}"/>
    <cellStyle name="40% - Ênfase1 4 2 2 6" xfId="5634" xr:uid="{0F215E8F-77E8-4684-99C1-26E9566B5778}"/>
    <cellStyle name="40% - Ênfase1 4 2 3" xfId="674" xr:uid="{F86C343C-03E8-4EC6-8AFA-7013C4C442E9}"/>
    <cellStyle name="40% - Ênfase1 4 2 3 2" xfId="1531" xr:uid="{66EDAABB-0A94-4FF1-AC04-755B6606E8A2}"/>
    <cellStyle name="40% - Ênfase1 4 2 3 2 2" xfId="4131" xr:uid="{AC8281E0-7E8F-48BA-8B6A-D8BFA1A5BA4D}"/>
    <cellStyle name="40% - Ênfase1 4 2 3 2 3" xfId="6711" xr:uid="{AC0864E4-BF57-4057-982F-5B2D88F74624}"/>
    <cellStyle name="40% - Ênfase1 4 2 3 3" xfId="1532" xr:uid="{B126EFAB-A172-4AD2-AC1B-2873C81DD6EE}"/>
    <cellStyle name="40% - Ênfase1 4 2 3 3 2" xfId="4132" xr:uid="{EEF6996B-F4C0-4EF5-B35A-06FC88F84F67}"/>
    <cellStyle name="40% - Ênfase1 4 2 3 3 3" xfId="6712" xr:uid="{E1E8E622-1A9C-49E1-A802-340FBEB81D9B}"/>
    <cellStyle name="40% - Ênfase1 4 2 3 4" xfId="3275" xr:uid="{8BB90CEE-9CB8-4DD9-AD47-A79331DBA141}"/>
    <cellStyle name="40% - Ênfase1 4 2 3 5" xfId="5855" xr:uid="{46A301B0-B24E-471C-A45C-64C36888A930}"/>
    <cellStyle name="40% - Ênfase1 4 2 4" xfId="1533" xr:uid="{F6F50B36-4064-469C-BCF4-92CA5C107915}"/>
    <cellStyle name="40% - Ênfase1 4 2 4 2" xfId="4133" xr:uid="{F3F02251-14F1-4459-BBF7-C6E107CC54B3}"/>
    <cellStyle name="40% - Ênfase1 4 2 4 3" xfId="6713" xr:uid="{CB57F7BF-2377-42D2-97B8-EF87151AB738}"/>
    <cellStyle name="40% - Ênfase1 4 2 5" xfId="1534" xr:uid="{46774BEF-92ED-45FC-B204-BBAB374575E5}"/>
    <cellStyle name="40% - Ênfase1 4 2 5 2" xfId="4134" xr:uid="{7DC59960-724B-400E-93CF-0C81EE55E20C}"/>
    <cellStyle name="40% - Ênfase1 4 2 5 3" xfId="6714" xr:uid="{9605A543-477A-4518-960B-DEBC89E72EC5}"/>
    <cellStyle name="40% - Ênfase1 4 2 6" xfId="1535" xr:uid="{51436C7D-DFCC-4796-8515-C14434A60638}"/>
    <cellStyle name="40% - Ênfase1 4 2 6 2" xfId="4135" xr:uid="{3F27CA2B-6E36-4394-BE7F-FC28522F53B3}"/>
    <cellStyle name="40% - Ênfase1 4 2 6 3" xfId="6715" xr:uid="{497E74DE-E0CC-4223-9E16-94C815B28B5C}"/>
    <cellStyle name="40% - Ênfase1 4 2 7" xfId="2833" xr:uid="{3AC757AE-BBB9-4776-89E9-96AFE20FB732}"/>
    <cellStyle name="40% - Ênfase1 4 2 8" xfId="5413" xr:uid="{4AB43625-27E8-4E8A-B85D-A10AFA62B389}"/>
    <cellStyle name="40% - Ênfase1 4 3" xfId="358" xr:uid="{D7D892E5-26A3-43B9-B3D5-9168BB3BF780}"/>
    <cellStyle name="40% - Ênfase1 4 3 2" xfId="1536" xr:uid="{CC803809-1102-4751-8D5F-EF8647A6E0A7}"/>
    <cellStyle name="40% - Ênfase1 4 3 2 2" xfId="4136" xr:uid="{79340A5C-8ADE-4DE6-BDC1-BF1AC15F5B92}"/>
    <cellStyle name="40% - Ênfase1 4 3 2 3" xfId="6716" xr:uid="{DB76A398-B22A-4675-8F01-3188928181EB}"/>
    <cellStyle name="40% - Ênfase1 4 3 3" xfId="1537" xr:uid="{C4AF291A-06DC-4F75-AAAE-7293CC8F62CD}"/>
    <cellStyle name="40% - Ênfase1 4 3 3 2" xfId="4137" xr:uid="{396FA46E-2F08-45C2-89C7-E1618EC748FC}"/>
    <cellStyle name="40% - Ênfase1 4 3 3 3" xfId="6717" xr:uid="{FF204E8A-5DCE-4F7C-8ED8-28785716CC00}"/>
    <cellStyle name="40% - Ênfase1 4 3 4" xfId="1538" xr:uid="{07E07896-EE78-4ED4-8802-C30879A22134}"/>
    <cellStyle name="40% - Ênfase1 4 3 4 2" xfId="4138" xr:uid="{3B7413E3-95C4-4345-9068-B90042F07D7D}"/>
    <cellStyle name="40% - Ênfase1 4 3 4 3" xfId="6718" xr:uid="{0952B1F5-853A-4EE5-9E83-C644718C8ECB}"/>
    <cellStyle name="40% - Ênfase1 4 3 5" xfId="2959" xr:uid="{B9019A49-58FE-4A1C-9566-4E5C60E17E70}"/>
    <cellStyle name="40% - Ênfase1 4 3 6" xfId="5539" xr:uid="{3583628B-44EF-4B88-8DF6-240B97526BDD}"/>
    <cellStyle name="40% - Ênfase1 4 4" xfId="579" xr:uid="{E4345B0B-6DEA-4E08-A832-FF425D8ECBB7}"/>
    <cellStyle name="40% - Ênfase1 4 4 2" xfId="1539" xr:uid="{D6ECE87E-F614-4D22-8314-31B8A60F1680}"/>
    <cellStyle name="40% - Ênfase1 4 4 2 2" xfId="4139" xr:uid="{BC3A7B86-803B-49EC-AC3F-98BBE06B9EA8}"/>
    <cellStyle name="40% - Ênfase1 4 4 2 3" xfId="6719" xr:uid="{E41DFA0B-2840-45F9-BF9E-141861E91171}"/>
    <cellStyle name="40% - Ênfase1 4 4 3" xfId="1540" xr:uid="{24D7FFD9-EDF9-4AB0-96E5-BBE19FB40F49}"/>
    <cellStyle name="40% - Ênfase1 4 4 3 2" xfId="4140" xr:uid="{CB99B53E-8D5D-49BB-8902-67279606BCA3}"/>
    <cellStyle name="40% - Ênfase1 4 4 3 3" xfId="6720" xr:uid="{6BC4CB1E-AA92-4C15-BFE3-B12CCDA954ED}"/>
    <cellStyle name="40% - Ênfase1 4 4 4" xfId="1541" xr:uid="{AB51B260-A346-4866-BEB6-8E936ADFEDCB}"/>
    <cellStyle name="40% - Ênfase1 4 4 4 2" xfId="4141" xr:uid="{49074E81-CCF3-4728-BDA0-E570EDE49BE5}"/>
    <cellStyle name="40% - Ênfase1 4 4 4 3" xfId="6721" xr:uid="{3FF4BEAD-1BB5-48AF-BF1B-6673DACEF5C5}"/>
    <cellStyle name="40% - Ênfase1 4 4 5" xfId="3180" xr:uid="{EC5FED96-1628-43C3-9F7E-3B04486CF13E}"/>
    <cellStyle name="40% - Ênfase1 4 4 6" xfId="5760" xr:uid="{3FCA087C-8FE2-4858-B0A4-1AC5214F25B0}"/>
    <cellStyle name="40% - Ênfase1 4 5" xfId="1542" xr:uid="{F8A7F64E-2BFF-4866-A56E-FD5F89979E8B}"/>
    <cellStyle name="40% - Ênfase1 4 5 2" xfId="4142" xr:uid="{74DA4A96-07CF-42B4-BB73-0C8D75CAB7FE}"/>
    <cellStyle name="40% - Ênfase1 4 5 3" xfId="6722" xr:uid="{3B7C3C31-3835-429A-82EC-A6158E7AADBD}"/>
    <cellStyle name="40% - Ênfase1 4 6" xfId="1543" xr:uid="{1B83CA37-2BAF-4CD0-8236-A4E18E9CBF5F}"/>
    <cellStyle name="40% - Ênfase1 4 6 2" xfId="4143" xr:uid="{5E839AC0-92F2-4B40-B468-FABEEDE09CB3}"/>
    <cellStyle name="40% - Ênfase1 4 6 3" xfId="6723" xr:uid="{6A42BA75-7E90-44B8-A6E2-95570539FBB8}"/>
    <cellStyle name="40% - Ênfase1 4 7" xfId="1544" xr:uid="{1EAD8970-D17F-4F1B-8474-A71DE55E78BA}"/>
    <cellStyle name="40% - Ênfase1 4 7 2" xfId="4144" xr:uid="{9502B2D0-2C0C-4A04-A294-E06D321E2ABA}"/>
    <cellStyle name="40% - Ênfase1 4 7 3" xfId="6724" xr:uid="{9BAF595A-FC3E-451F-82DE-64B7E83107E2}"/>
    <cellStyle name="40% - Ênfase1 4 8" xfId="2737" xr:uid="{DF0E0EC2-8E7B-46CA-BC34-2154D5959130}"/>
    <cellStyle name="40% - Ênfase1 4 9" xfId="5317" xr:uid="{45588E3B-2D32-40CD-BC10-8185A01B9898}"/>
    <cellStyle name="40% - Ênfase1 5" xfId="100" xr:uid="{866871B2-0538-444C-97D8-2DF5F85F1486}"/>
    <cellStyle name="40% - Ênfase1 5 2" xfId="326" xr:uid="{FA0A9C5A-E00D-4D38-8D77-6329DA68C91D}"/>
    <cellStyle name="40% - Ênfase1 5 2 2" xfId="1545" xr:uid="{AC0CC7D4-ED95-43BC-97DA-D7C4C520491D}"/>
    <cellStyle name="40% - Ênfase1 5 2 2 2" xfId="4145" xr:uid="{D14BDA14-1B07-4D91-B322-1E3EA7D45116}"/>
    <cellStyle name="40% - Ênfase1 5 2 2 3" xfId="6725" xr:uid="{40A6E3A5-856A-4513-A651-B6153F16A2EF}"/>
    <cellStyle name="40% - Ênfase1 5 2 3" xfId="1546" xr:uid="{E6FD4424-1082-437D-BD16-5E13067140C5}"/>
    <cellStyle name="40% - Ênfase1 5 2 3 2" xfId="4146" xr:uid="{5FF78F01-E0A1-4934-96EE-24AF97968235}"/>
    <cellStyle name="40% - Ênfase1 5 2 3 3" xfId="6726" xr:uid="{E3A644FB-34CD-41A0-BDFA-90246A84C463}"/>
    <cellStyle name="40% - Ênfase1 5 2 4" xfId="1547" xr:uid="{700503B5-7CB5-4BD6-B8E6-2A2945286DC6}"/>
    <cellStyle name="40% - Ênfase1 5 2 4 2" xfId="4147" xr:uid="{C0FD7DBE-F439-4DDB-BA1E-1DB423129BA7}"/>
    <cellStyle name="40% - Ênfase1 5 2 4 3" xfId="6727" xr:uid="{65F9958C-8285-44DE-80AE-7679E5C03E3B}"/>
    <cellStyle name="40% - Ênfase1 5 2 5" xfId="2927" xr:uid="{D38530CC-A026-4854-9CD1-620227E73813}"/>
    <cellStyle name="40% - Ênfase1 5 2 6" xfId="5507" xr:uid="{05E95139-1777-4E1C-B1A0-1E27C3D98EA7}"/>
    <cellStyle name="40% - Ênfase1 5 3" xfId="547" xr:uid="{BF2A37A8-110E-4467-8829-614700E2F10D}"/>
    <cellStyle name="40% - Ênfase1 5 3 2" xfId="1548" xr:uid="{F7971DBD-2C35-47BA-9E90-DD3F780FA841}"/>
    <cellStyle name="40% - Ênfase1 5 3 2 2" xfId="4148" xr:uid="{1FEA26C1-0236-43F5-9E5D-3F32004F3A60}"/>
    <cellStyle name="40% - Ênfase1 5 3 2 3" xfId="6728" xr:uid="{0307026D-F71E-4C6C-999A-8A2B5F7E755E}"/>
    <cellStyle name="40% - Ênfase1 5 3 3" xfId="1549" xr:uid="{AE80F5DB-36C6-4766-8F5A-C73E98E70796}"/>
    <cellStyle name="40% - Ênfase1 5 3 3 2" xfId="4149" xr:uid="{A0865E6B-0D43-4466-8052-7F3AA068350E}"/>
    <cellStyle name="40% - Ênfase1 5 3 3 3" xfId="6729" xr:uid="{1F9AB765-53AC-454F-B486-291F630B8E44}"/>
    <cellStyle name="40% - Ênfase1 5 3 4" xfId="3148" xr:uid="{FB34AE74-EA8D-4EF2-9179-F6792FD9CE5A}"/>
    <cellStyle name="40% - Ênfase1 5 3 5" xfId="5728" xr:uid="{8317BD87-5E9C-48E7-A3E6-2788EDD0AE39}"/>
    <cellStyle name="40% - Ênfase1 5 4" xfId="1550" xr:uid="{50C73E07-3FCC-4B73-BB5B-DDEB041CE514}"/>
    <cellStyle name="40% - Ênfase1 5 4 2" xfId="4150" xr:uid="{D5DC69F3-2C97-46EE-AA92-AE28EE629820}"/>
    <cellStyle name="40% - Ênfase1 5 4 3" xfId="6730" xr:uid="{6EBC8AAA-B13B-4376-B353-ED2B8AB38E22}"/>
    <cellStyle name="40% - Ênfase1 5 5" xfId="1551" xr:uid="{70275BAE-0553-4A80-9F4C-9B540FA0858D}"/>
    <cellStyle name="40% - Ênfase1 5 5 2" xfId="4151" xr:uid="{3F18B0AA-36C7-44F6-82F3-C374599D8501}"/>
    <cellStyle name="40% - Ênfase1 5 5 3" xfId="6731" xr:uid="{44BA8937-2E90-428C-BA20-6862315B378D}"/>
    <cellStyle name="40% - Ênfase1 5 6" xfId="1552" xr:uid="{2D75674B-9B3C-40AB-9BD6-6C287D2C72E6}"/>
    <cellStyle name="40% - Ênfase1 5 6 2" xfId="4152" xr:uid="{F09F99B5-5A37-451D-B7FD-6B96CA4788AD}"/>
    <cellStyle name="40% - Ênfase1 5 6 3" xfId="6732" xr:uid="{B260D82F-B743-493D-85A6-8B079CA93A27}"/>
    <cellStyle name="40% - Ênfase1 5 7" xfId="2705" xr:uid="{3DA3D4E0-E7CD-44F3-9249-BC773612D756}"/>
    <cellStyle name="40% - Ênfase1 5 8" xfId="5285" xr:uid="{2D79E18A-6642-4C5C-B5E6-4AE66E908263}"/>
    <cellStyle name="40% - Ênfase1 6" xfId="197" xr:uid="{90562D71-757D-4D65-8DEB-08368F868A31}"/>
    <cellStyle name="40% - Ênfase1 6 2" xfId="419" xr:uid="{C107144B-2900-46F3-BD03-8DE6C2A0E236}"/>
    <cellStyle name="40% - Ênfase1 6 2 2" xfId="1553" xr:uid="{8D227347-3E13-4486-8EBE-F2C6E7DBD614}"/>
    <cellStyle name="40% - Ênfase1 6 2 2 2" xfId="4153" xr:uid="{2DE4466B-9454-4E65-81D3-2926E7D91193}"/>
    <cellStyle name="40% - Ênfase1 6 2 2 3" xfId="6733" xr:uid="{1E3D092E-622D-4361-9D98-F7B3E043E48E}"/>
    <cellStyle name="40% - Ênfase1 6 2 3" xfId="1554" xr:uid="{ABC0C448-4717-4334-A82E-F667F5554E78}"/>
    <cellStyle name="40% - Ênfase1 6 2 3 2" xfId="4154" xr:uid="{2EA40ABE-F557-49E0-8DC9-4E4022A053FB}"/>
    <cellStyle name="40% - Ênfase1 6 2 3 3" xfId="6734" xr:uid="{59092406-5C9B-4FCA-B786-EEB2EAFDD4BA}"/>
    <cellStyle name="40% - Ênfase1 6 2 4" xfId="1555" xr:uid="{2261AD24-4F33-4FD4-888A-A5E3CF1A4CEC}"/>
    <cellStyle name="40% - Ênfase1 6 2 4 2" xfId="4155" xr:uid="{B67B4E18-06D8-40AD-85E1-0172AED52DEF}"/>
    <cellStyle name="40% - Ênfase1 6 2 4 3" xfId="6735" xr:uid="{9539333E-D746-4BFA-8014-707B285B6CEE}"/>
    <cellStyle name="40% - Ênfase1 6 2 5" xfId="3020" xr:uid="{482DE203-060C-4384-81BE-AF4DC054A924}"/>
    <cellStyle name="40% - Ênfase1 6 2 6" xfId="5600" xr:uid="{7B320F4F-931E-49B6-9DA4-3A76B297677A}"/>
    <cellStyle name="40% - Ênfase1 6 3" xfId="640" xr:uid="{4C714E5F-C329-4ED1-8079-AE829EA58D03}"/>
    <cellStyle name="40% - Ênfase1 6 3 2" xfId="1556" xr:uid="{125E3F43-3F04-4A3D-A6A1-945BF905DF3B}"/>
    <cellStyle name="40% - Ênfase1 6 3 2 2" xfId="4156" xr:uid="{C43CFFC6-97C3-4242-B463-EFF8A45CDC0D}"/>
    <cellStyle name="40% - Ênfase1 6 3 2 3" xfId="6736" xr:uid="{5CA2EAC2-CC2A-4F44-A425-45B4B472E2D6}"/>
    <cellStyle name="40% - Ênfase1 6 3 3" xfId="1557" xr:uid="{70F802F2-8B54-4C15-A033-F1114FB2E6AC}"/>
    <cellStyle name="40% - Ênfase1 6 3 3 2" xfId="4157" xr:uid="{A1379533-4655-417D-B872-B3982870F42D}"/>
    <cellStyle name="40% - Ênfase1 6 3 3 3" xfId="6737" xr:uid="{B9650F8F-36C2-4ADE-BE32-9B07632B5999}"/>
    <cellStyle name="40% - Ênfase1 6 3 4" xfId="3241" xr:uid="{A4DC00C1-5A40-40C4-B56B-11D93B37C19B}"/>
    <cellStyle name="40% - Ênfase1 6 3 5" xfId="5821" xr:uid="{ED428DE3-F5BD-4FC9-A49A-0C2890C0485E}"/>
    <cellStyle name="40% - Ênfase1 6 4" xfId="1558" xr:uid="{E73444DB-21B2-44A4-B02A-2988625FD007}"/>
    <cellStyle name="40% - Ênfase1 6 4 2" xfId="4158" xr:uid="{5682D428-D3C9-431E-B22C-4743ACC5EBBD}"/>
    <cellStyle name="40% - Ênfase1 6 4 3" xfId="6738" xr:uid="{4A6CECC9-BDF5-4832-8814-0C9ADC7CE417}"/>
    <cellStyle name="40% - Ênfase1 6 5" xfId="1559" xr:uid="{A67AAE14-CFC4-4C7F-BFF8-E5E35B929E1B}"/>
    <cellStyle name="40% - Ênfase1 6 5 2" xfId="4159" xr:uid="{320ECA55-A67D-49AC-B60C-D95C17BD27A5}"/>
    <cellStyle name="40% - Ênfase1 6 5 3" xfId="6739" xr:uid="{FE498450-E09E-4052-8EDD-7EECA96A3668}"/>
    <cellStyle name="40% - Ênfase1 6 6" xfId="1560" xr:uid="{3CEDE5FC-ABCE-43E1-98EE-ED53210DC97F}"/>
    <cellStyle name="40% - Ênfase1 6 6 2" xfId="4160" xr:uid="{38B7572E-088B-4405-8266-9CB64B1B6931}"/>
    <cellStyle name="40% - Ênfase1 6 6 3" xfId="6740" xr:uid="{A4F23BE0-CE8B-4419-AE70-076B8920562D}"/>
    <cellStyle name="40% - Ênfase1 6 7" xfId="2798" xr:uid="{6ACE5921-60EE-4173-B886-76C5F211E4C6}"/>
    <cellStyle name="40% - Ênfase1 6 8" xfId="5378" xr:uid="{8833E097-F2E6-4689-8684-4B0EB27C488A}"/>
    <cellStyle name="40% - Ênfase1 7" xfId="293" xr:uid="{82005B5F-849C-4AB8-B08A-E6D8AB36605A}"/>
    <cellStyle name="40% - Ênfase1 7 2" xfId="1561" xr:uid="{EFA4C6D9-8C4A-45F6-A6A2-F75832DAE070}"/>
    <cellStyle name="40% - Ênfase1 7 2 2" xfId="4161" xr:uid="{EEB96069-A40C-4452-9CDD-F06DEB813D16}"/>
    <cellStyle name="40% - Ênfase1 7 2 3" xfId="6741" xr:uid="{B02FFD21-3934-4F48-A1F5-B51A273575CC}"/>
    <cellStyle name="40% - Ênfase1 7 3" xfId="1562" xr:uid="{1BCA0E83-E031-4B15-B7E9-F80D90FE1267}"/>
    <cellStyle name="40% - Ênfase1 7 3 2" xfId="4162" xr:uid="{C3E08D3D-D031-44BB-9CBE-0BBB30CA8E99}"/>
    <cellStyle name="40% - Ênfase1 7 3 3" xfId="6742" xr:uid="{C08A0C44-358B-4A2E-93A8-21DD2752CD03}"/>
    <cellStyle name="40% - Ênfase1 7 4" xfId="1563" xr:uid="{E3A60BED-0D67-40EE-A36E-94E75840ED3A}"/>
    <cellStyle name="40% - Ênfase1 7 4 2" xfId="4163" xr:uid="{0DBCD9AB-7390-4872-A5B3-7AABE447982B}"/>
    <cellStyle name="40% - Ênfase1 7 4 3" xfId="6743" xr:uid="{0BD6B5A2-C46E-4411-AAC3-BA6EC82D3131}"/>
    <cellStyle name="40% - Ênfase1 7 5" xfId="2894" xr:uid="{4F9B62EE-9299-4C84-A9E3-CCB707C8B1FF}"/>
    <cellStyle name="40% - Ênfase1 7 6" xfId="5474" xr:uid="{6929001B-405A-4D59-A229-BC7B8406C24F}"/>
    <cellStyle name="40% - Ênfase1 8" xfId="514" xr:uid="{E9C3F6C6-4117-4081-B203-EE3D6F652091}"/>
    <cellStyle name="40% - Ênfase1 8 2" xfId="1564" xr:uid="{C6469E5A-05E7-4439-BC57-0381DA9719AE}"/>
    <cellStyle name="40% - Ênfase1 8 2 2" xfId="4164" xr:uid="{DD771452-4CDB-44CB-A334-6B4A1A9DDEB2}"/>
    <cellStyle name="40% - Ênfase1 8 2 3" xfId="6744" xr:uid="{0D9C2300-74ED-41E7-A036-099522A089CB}"/>
    <cellStyle name="40% - Ênfase1 8 3" xfId="1565" xr:uid="{A00A4650-780C-4C70-859E-DC4559BEA60F}"/>
    <cellStyle name="40% - Ênfase1 8 3 2" xfId="4165" xr:uid="{09F4CAC0-AD0F-4D1B-97B9-482ED14857BE}"/>
    <cellStyle name="40% - Ênfase1 8 3 3" xfId="6745" xr:uid="{9AB76F79-0571-4DB1-88AA-D2051E69256A}"/>
    <cellStyle name="40% - Ênfase1 8 4" xfId="1566" xr:uid="{B05B22C6-46CE-46C4-BF02-6124B5DDFD4C}"/>
    <cellStyle name="40% - Ênfase1 8 4 2" xfId="4166" xr:uid="{475A29D9-F5EA-47DB-9474-B65DBED82A34}"/>
    <cellStyle name="40% - Ênfase1 8 4 3" xfId="6746" xr:uid="{C60DFF57-5ABE-451E-9E8F-2E617A1F7CC5}"/>
    <cellStyle name="40% - Ênfase1 8 5" xfId="3115" xr:uid="{5D7B597D-C0C8-4BC2-B9CD-C84369B8AB17}"/>
    <cellStyle name="40% - Ênfase1 8 6" xfId="5695" xr:uid="{284B2DCE-94E4-470C-945C-92AD6CD59501}"/>
    <cellStyle name="40% - Ênfase1 9" xfId="1567" xr:uid="{04A8850F-DEB7-448A-9351-7C8BF1895A69}"/>
    <cellStyle name="40% - Ênfase1 9 2" xfId="4167" xr:uid="{76688ADA-8960-4B58-BBEF-049FF287CE7C}"/>
    <cellStyle name="40% - Ênfase1 9 3" xfId="6747" xr:uid="{C79E173C-434C-4E98-83E0-5BF3BD0F422D}"/>
    <cellStyle name="40% - Ênfase2" xfId="39" builtinId="35" customBuiltin="1"/>
    <cellStyle name="40% - Ênfase2 10" xfId="1568" xr:uid="{83C063E7-F162-419C-91AA-ECF0B0DE88B1}"/>
    <cellStyle name="40% - Ênfase2 10 2" xfId="4168" xr:uid="{4C510FAE-E9E9-439C-B7F5-8D93867BD1DE}"/>
    <cellStyle name="40% - Ênfase2 10 3" xfId="6748" xr:uid="{2F748A73-1A91-4B76-8EC9-4D3ADAAB2985}"/>
    <cellStyle name="40% - Ênfase2 11" xfId="1569" xr:uid="{81E9F10E-3995-47DB-80C2-E228195E25A4}"/>
    <cellStyle name="40% - Ênfase2 11 2" xfId="4169" xr:uid="{FDCA6770-1DC6-438A-ADC8-A72241567310}"/>
    <cellStyle name="40% - Ênfase2 11 3" xfId="6749" xr:uid="{97030B58-254F-4598-B58B-A2564B254F64}"/>
    <cellStyle name="40% - Ênfase2 12" xfId="2649" xr:uid="{4B035202-9307-427A-AE16-1A8936BF7DAD}"/>
    <cellStyle name="40% - Ênfase2 12 2" xfId="5232" xr:uid="{DA5F699D-2F14-4A28-829E-360719C69A9D}"/>
    <cellStyle name="40% - Ênfase2 12 3" xfId="7812" xr:uid="{DC61F760-43D6-4412-8BFF-952C49B9A707}"/>
    <cellStyle name="40% - Ênfase2 13" xfId="2673" xr:uid="{AFBE25B4-EB6B-4EF9-8CA8-9318D161F910}"/>
    <cellStyle name="40% - Ênfase2 14" xfId="5253" xr:uid="{10B332FB-B9C0-4FC4-A737-490FBBDD1F5F}"/>
    <cellStyle name="40% - Ênfase2 2" xfId="85" xr:uid="{27BA7920-9723-4DE4-9E17-3DD666363A67}"/>
    <cellStyle name="40% - Ênfase2 2 10" xfId="1570" xr:uid="{FC3BAD73-C68D-442A-8EA9-4324B491C8F9}"/>
    <cellStyle name="40% - Ênfase2 2 10 2" xfId="4170" xr:uid="{EDC07D58-4596-43C5-9DA5-485F81B4B60D}"/>
    <cellStyle name="40% - Ênfase2 2 10 3" xfId="6750" xr:uid="{5AB6F026-208F-4047-97B1-7A89B1E6EA30}"/>
    <cellStyle name="40% - Ênfase2 2 11" xfId="2691" xr:uid="{91748761-A75A-4E0B-AD4D-CDCA5183C033}"/>
    <cellStyle name="40% - Ênfase2 2 12" xfId="5271" xr:uid="{0A589FA1-99B8-4D93-8D20-6376DF94B6B5}"/>
    <cellStyle name="40% - Ênfase2 2 2" xfId="160" xr:uid="{E4C9C24F-26E0-439E-8446-120228115116}"/>
    <cellStyle name="40% - Ênfase2 2 2 2" xfId="256" xr:uid="{1B1B188E-2CDA-479A-9D84-7D921CF53D83}"/>
    <cellStyle name="40% - Ênfase2 2 2 2 2" xfId="477" xr:uid="{57CD937D-596E-4393-8080-A9EE8DEAABDF}"/>
    <cellStyle name="40% - Ênfase2 2 2 2 2 2" xfId="1571" xr:uid="{A328983B-4E9E-44B3-95FC-82BE748B43B3}"/>
    <cellStyle name="40% - Ênfase2 2 2 2 2 2 2" xfId="4171" xr:uid="{89D433C6-D6FE-4388-A643-827EF9831D6D}"/>
    <cellStyle name="40% - Ênfase2 2 2 2 2 2 3" xfId="6751" xr:uid="{6B73ED93-B83F-407A-9C68-55AE721F872C}"/>
    <cellStyle name="40% - Ênfase2 2 2 2 2 3" xfId="1572" xr:uid="{F80961C9-C28B-4DF2-AE20-88102AB242C0}"/>
    <cellStyle name="40% - Ênfase2 2 2 2 2 3 2" xfId="4172" xr:uid="{07761D99-7432-42A1-AC23-A68E2BCB7345}"/>
    <cellStyle name="40% - Ênfase2 2 2 2 2 3 3" xfId="6752" xr:uid="{C9E9CED6-EDFA-42FE-86F5-1015723A4E5D}"/>
    <cellStyle name="40% - Ênfase2 2 2 2 2 4" xfId="1573" xr:uid="{B66E1DB4-A811-4AA0-BF3E-522F07CC4475}"/>
    <cellStyle name="40% - Ênfase2 2 2 2 2 4 2" xfId="4173" xr:uid="{D1AE6DAA-1884-4425-8959-194DCF18EAFF}"/>
    <cellStyle name="40% - Ênfase2 2 2 2 2 4 3" xfId="6753" xr:uid="{DB5A95E8-FA84-4C22-B7C6-F1F273097672}"/>
    <cellStyle name="40% - Ênfase2 2 2 2 2 5" xfId="3078" xr:uid="{48CA2666-C948-4B76-ACF9-422E1912238F}"/>
    <cellStyle name="40% - Ênfase2 2 2 2 2 6" xfId="5658" xr:uid="{40D6AA0C-4050-4786-9C71-9BAB0C248D5B}"/>
    <cellStyle name="40% - Ênfase2 2 2 2 3" xfId="698" xr:uid="{D5A0950B-6213-49F8-A5CB-AC25A99C21EA}"/>
    <cellStyle name="40% - Ênfase2 2 2 2 3 2" xfId="1574" xr:uid="{B995722F-32C4-4C5F-A08F-83FC78D85111}"/>
    <cellStyle name="40% - Ênfase2 2 2 2 3 2 2" xfId="4174" xr:uid="{1E15CA8A-A3A5-4E53-A03E-7263DB0DBA1A}"/>
    <cellStyle name="40% - Ênfase2 2 2 2 3 2 3" xfId="6754" xr:uid="{64635074-C682-4B8B-A10C-AF2F4DC9D269}"/>
    <cellStyle name="40% - Ênfase2 2 2 2 3 3" xfId="1575" xr:uid="{E6F21F09-E8F3-42B4-8517-FEFE9692F045}"/>
    <cellStyle name="40% - Ênfase2 2 2 2 3 3 2" xfId="4175" xr:uid="{8D174A0D-C909-4D36-A6C7-28B1A88D3CF8}"/>
    <cellStyle name="40% - Ênfase2 2 2 2 3 3 3" xfId="6755" xr:uid="{201EAE90-AEAF-4ED2-A9FF-3B7CA64DE179}"/>
    <cellStyle name="40% - Ênfase2 2 2 2 3 4" xfId="3299" xr:uid="{3EDEDD56-8930-4968-A030-47BEEC3B4C3F}"/>
    <cellStyle name="40% - Ênfase2 2 2 2 3 5" xfId="5879" xr:uid="{8022B9CF-A84B-4DF7-A731-499BBF3583E5}"/>
    <cellStyle name="40% - Ênfase2 2 2 2 4" xfId="1576" xr:uid="{32D752BF-5866-4C2B-B4BF-F149F0A11A69}"/>
    <cellStyle name="40% - Ênfase2 2 2 2 4 2" xfId="4176" xr:uid="{7CF29F0B-ED54-4636-9E7B-B9E99858EDAD}"/>
    <cellStyle name="40% - Ênfase2 2 2 2 4 3" xfId="6756" xr:uid="{81D29888-9F62-4D87-9EA4-1FA49287F08C}"/>
    <cellStyle name="40% - Ênfase2 2 2 2 5" xfId="1577" xr:uid="{83FD7F61-3D21-4C73-9F79-D2D2A323BA96}"/>
    <cellStyle name="40% - Ênfase2 2 2 2 5 2" xfId="4177" xr:uid="{D100EBF4-21CB-4D0A-87BC-1ECD9A83827D}"/>
    <cellStyle name="40% - Ênfase2 2 2 2 5 3" xfId="6757" xr:uid="{FB7A97C9-F7E0-427B-A488-43CA38D5919B}"/>
    <cellStyle name="40% - Ênfase2 2 2 2 6" xfId="1578" xr:uid="{F79768EA-3F49-45B6-9F25-4F7C5C46E0FE}"/>
    <cellStyle name="40% - Ênfase2 2 2 2 6 2" xfId="4178" xr:uid="{BD222164-A313-445D-9810-3A000C44C74E}"/>
    <cellStyle name="40% - Ênfase2 2 2 2 6 3" xfId="6758" xr:uid="{DFB3A990-1719-4903-B6D0-3EBE764B5590}"/>
    <cellStyle name="40% - Ênfase2 2 2 2 7" xfId="2857" xr:uid="{19551F8F-5D5D-4755-83C0-55A8E97DEB3A}"/>
    <cellStyle name="40% - Ênfase2 2 2 2 8" xfId="5437" xr:uid="{05B731CC-EE76-4249-8EA0-8861814F54BD}"/>
    <cellStyle name="40% - Ênfase2 2 2 3" xfId="382" xr:uid="{4E6BEA56-DAD6-4C18-A3FA-018094CFF16F}"/>
    <cellStyle name="40% - Ênfase2 2 2 3 2" xfId="1579" xr:uid="{E6F3FCD8-2636-465A-B685-A523E6900832}"/>
    <cellStyle name="40% - Ênfase2 2 2 3 2 2" xfId="4179" xr:uid="{9360B20C-9942-4124-A99A-CED51A38C3CA}"/>
    <cellStyle name="40% - Ênfase2 2 2 3 2 3" xfId="6759" xr:uid="{18CA1CB1-2672-4AC5-8DA5-FED6003773E0}"/>
    <cellStyle name="40% - Ênfase2 2 2 3 3" xfId="1580" xr:uid="{C6BA49A7-876B-43D3-BF0E-E3DE4C1B7DC5}"/>
    <cellStyle name="40% - Ênfase2 2 2 3 3 2" xfId="4180" xr:uid="{2C61320B-CA8F-4A77-B5F9-06925E5FF00E}"/>
    <cellStyle name="40% - Ênfase2 2 2 3 3 3" xfId="6760" xr:uid="{52E43046-3BFB-4470-B515-162570FE03DB}"/>
    <cellStyle name="40% - Ênfase2 2 2 3 4" xfId="1581" xr:uid="{DAF4BAC3-2BAA-4EB1-8BC4-D81431C1A0C5}"/>
    <cellStyle name="40% - Ênfase2 2 2 3 4 2" xfId="4181" xr:uid="{16602025-7725-4EF1-96A0-33A198C77E69}"/>
    <cellStyle name="40% - Ênfase2 2 2 3 4 3" xfId="6761" xr:uid="{A1FDACFC-1B59-4412-B1E6-CC564B6F155E}"/>
    <cellStyle name="40% - Ênfase2 2 2 3 5" xfId="2983" xr:uid="{C56298EC-4D49-492C-AA0F-334627BCFEAC}"/>
    <cellStyle name="40% - Ênfase2 2 2 3 6" xfId="5563" xr:uid="{C1FE7E68-DD74-4F2C-8C53-78B953F1A8E0}"/>
    <cellStyle name="40% - Ênfase2 2 2 4" xfId="603" xr:uid="{2AE0F5CD-6288-400A-8EB6-0F4371D3636D}"/>
    <cellStyle name="40% - Ênfase2 2 2 4 2" xfId="1582" xr:uid="{7E3CDFBA-0A7D-4F96-9599-CF231FAF34C2}"/>
    <cellStyle name="40% - Ênfase2 2 2 4 2 2" xfId="4182" xr:uid="{81540E2D-7E72-403D-B884-8926B4AAD301}"/>
    <cellStyle name="40% - Ênfase2 2 2 4 2 3" xfId="6762" xr:uid="{6629B7A3-D8BA-452D-AD48-43D96A6A88FC}"/>
    <cellStyle name="40% - Ênfase2 2 2 4 3" xfId="1583" xr:uid="{B301FA3A-00A1-4651-A0E1-2E9B5AEE80ED}"/>
    <cellStyle name="40% - Ênfase2 2 2 4 3 2" xfId="4183" xr:uid="{68F7101C-6C12-4B55-9F63-75BADD67418B}"/>
    <cellStyle name="40% - Ênfase2 2 2 4 3 3" xfId="6763" xr:uid="{FE0D421B-DB8B-4389-B9A0-C633DB6152F1}"/>
    <cellStyle name="40% - Ênfase2 2 2 4 4" xfId="1584" xr:uid="{C5974B93-2856-40F2-A886-36D16B2E1BE5}"/>
    <cellStyle name="40% - Ênfase2 2 2 4 4 2" xfId="4184" xr:uid="{E620838C-BF19-4804-B133-8B9EF6239C8D}"/>
    <cellStyle name="40% - Ênfase2 2 2 4 4 3" xfId="6764" xr:uid="{1A59686D-DD49-4522-A32A-4055C82E6BA3}"/>
    <cellStyle name="40% - Ênfase2 2 2 4 5" xfId="3204" xr:uid="{8D9E3855-5A97-4B21-A91F-CF1BD8B54006}"/>
    <cellStyle name="40% - Ênfase2 2 2 4 6" xfId="5784" xr:uid="{30A6A317-E941-4105-BE61-370F012CC7AD}"/>
    <cellStyle name="40% - Ênfase2 2 2 5" xfId="1585" xr:uid="{7C5583AC-5CA2-48BE-A190-01767616DA39}"/>
    <cellStyle name="40% - Ênfase2 2 2 5 2" xfId="4185" xr:uid="{412389A0-B3AE-450C-9977-A100AFDAB3AB}"/>
    <cellStyle name="40% - Ênfase2 2 2 5 3" xfId="6765" xr:uid="{8382B0D2-D981-4E07-AF49-6AFDCFD8A796}"/>
    <cellStyle name="40% - Ênfase2 2 2 6" xfId="1586" xr:uid="{4C105C60-4BDC-4169-9426-B0A9F5EF937A}"/>
    <cellStyle name="40% - Ênfase2 2 2 6 2" xfId="4186" xr:uid="{DB54E07E-B53E-4E74-95A5-ACC9F149456C}"/>
    <cellStyle name="40% - Ênfase2 2 2 6 3" xfId="6766" xr:uid="{5C69AAFC-7BF1-4471-96B4-1FD975D774C1}"/>
    <cellStyle name="40% - Ênfase2 2 2 7" xfId="1587" xr:uid="{247A4AFE-F892-4452-9DBA-7E11D5D3A475}"/>
    <cellStyle name="40% - Ênfase2 2 2 7 2" xfId="4187" xr:uid="{8CE84E23-8E5D-442C-8549-4DBF45D98D83}"/>
    <cellStyle name="40% - Ênfase2 2 2 7 3" xfId="6767" xr:uid="{B7DDFF9F-6663-47EC-AEF7-7169284723D1}"/>
    <cellStyle name="40% - Ênfase2 2 2 8" xfId="2761" xr:uid="{9CF5F4D0-9D99-4F40-AFC5-31F7822BB301}"/>
    <cellStyle name="40% - Ênfase2 2 2 9" xfId="5341" xr:uid="{B5C58A8C-C64C-4939-B379-1A87C5B8AC4A}"/>
    <cellStyle name="40% - Ênfase2 2 3" xfId="184" xr:uid="{649A2E8C-E8D4-4724-9827-008004C0FD55}"/>
    <cellStyle name="40% - Ênfase2 2 3 2" xfId="280" xr:uid="{417D93E9-9630-4E7A-822D-9BE14B28BB97}"/>
    <cellStyle name="40% - Ênfase2 2 3 2 2" xfId="501" xr:uid="{615B7DF8-6F10-4818-B7AF-DA8952EE9844}"/>
    <cellStyle name="40% - Ênfase2 2 3 2 2 2" xfId="1588" xr:uid="{74C26628-E6FC-44D4-91A4-58170406EE1C}"/>
    <cellStyle name="40% - Ênfase2 2 3 2 2 2 2" xfId="4188" xr:uid="{EA05E456-0D26-4437-ACF8-F340C43BD6AD}"/>
    <cellStyle name="40% - Ênfase2 2 3 2 2 2 3" xfId="6768" xr:uid="{F4DFD91E-528B-4A96-A7C9-79DE7FF971BB}"/>
    <cellStyle name="40% - Ênfase2 2 3 2 2 3" xfId="1589" xr:uid="{1391DF7B-8CDD-45F9-967C-C00916368E64}"/>
    <cellStyle name="40% - Ênfase2 2 3 2 2 3 2" xfId="4189" xr:uid="{CA6FAB14-5739-4350-98FD-F2FDBA8F1A60}"/>
    <cellStyle name="40% - Ênfase2 2 3 2 2 3 3" xfId="6769" xr:uid="{A89F85CA-E1A6-44D3-86A4-FBA069BBD570}"/>
    <cellStyle name="40% - Ênfase2 2 3 2 2 4" xfId="1590" xr:uid="{60AF4EE3-F16D-4494-9277-D86FCC8C2A7E}"/>
    <cellStyle name="40% - Ênfase2 2 3 2 2 4 2" xfId="4190" xr:uid="{B3EB1574-1178-485A-B8C2-6F2E1A001088}"/>
    <cellStyle name="40% - Ênfase2 2 3 2 2 4 3" xfId="6770" xr:uid="{3A84369D-6B6E-4BA9-BCD5-B872DF6045A1}"/>
    <cellStyle name="40% - Ênfase2 2 3 2 2 5" xfId="3102" xr:uid="{3196760A-696E-4B44-AF91-513AB6F3F907}"/>
    <cellStyle name="40% - Ênfase2 2 3 2 2 6" xfId="5682" xr:uid="{9E250878-DF97-4F15-B16E-C1D6049C381F}"/>
    <cellStyle name="40% - Ênfase2 2 3 2 3" xfId="722" xr:uid="{975C156A-DF91-4DE2-9958-5B309A0E8389}"/>
    <cellStyle name="40% - Ênfase2 2 3 2 3 2" xfId="1591" xr:uid="{92667DF4-B199-40E9-BE01-F192A8A1ED6B}"/>
    <cellStyle name="40% - Ênfase2 2 3 2 3 2 2" xfId="4191" xr:uid="{9B140A12-F092-4921-86DF-3DA40CB090AF}"/>
    <cellStyle name="40% - Ênfase2 2 3 2 3 2 3" xfId="6771" xr:uid="{1147D882-FE42-4673-991A-33EB5D0DF7CF}"/>
    <cellStyle name="40% - Ênfase2 2 3 2 3 3" xfId="1592" xr:uid="{FABCC4D3-E33B-49B6-9F77-E776065EBFB5}"/>
    <cellStyle name="40% - Ênfase2 2 3 2 3 3 2" xfId="4192" xr:uid="{A67850F5-258E-4E64-9ED6-56B344F262C9}"/>
    <cellStyle name="40% - Ênfase2 2 3 2 3 3 3" xfId="6772" xr:uid="{C2194BB6-4C6D-4726-B45A-FCA409885FBB}"/>
    <cellStyle name="40% - Ênfase2 2 3 2 3 4" xfId="3323" xr:uid="{211A545D-6DF1-4375-9C3A-B1970DF55976}"/>
    <cellStyle name="40% - Ênfase2 2 3 2 3 5" xfId="5903" xr:uid="{276A01CF-5E02-4BBF-927E-C42E85BB9AB0}"/>
    <cellStyle name="40% - Ênfase2 2 3 2 4" xfId="1593" xr:uid="{EB0F4B27-0A8A-4FFF-9472-F71222B5BCE2}"/>
    <cellStyle name="40% - Ênfase2 2 3 2 4 2" xfId="4193" xr:uid="{EAD2E728-A6B2-4AA2-BF0E-6D35B98383C8}"/>
    <cellStyle name="40% - Ênfase2 2 3 2 4 3" xfId="6773" xr:uid="{92EC00F0-8DBF-412B-A577-E96B6326E293}"/>
    <cellStyle name="40% - Ênfase2 2 3 2 5" xfId="1594" xr:uid="{47335C4B-0AB8-4D3D-BDEF-B6B2C064D431}"/>
    <cellStyle name="40% - Ênfase2 2 3 2 5 2" xfId="4194" xr:uid="{858103E4-33B2-45A3-81EE-53EB16E6C771}"/>
    <cellStyle name="40% - Ênfase2 2 3 2 5 3" xfId="6774" xr:uid="{EDBAB12A-4041-46F7-AF90-E62FA1F4BF4D}"/>
    <cellStyle name="40% - Ênfase2 2 3 2 6" xfId="1595" xr:uid="{77B2D5D7-1CE2-4001-B0C1-503DF5808B67}"/>
    <cellStyle name="40% - Ênfase2 2 3 2 6 2" xfId="4195" xr:uid="{4E20A219-D7C2-4AF5-8951-BA266448BD84}"/>
    <cellStyle name="40% - Ênfase2 2 3 2 6 3" xfId="6775" xr:uid="{D4FD6090-7851-4425-911A-C4BF99467A26}"/>
    <cellStyle name="40% - Ênfase2 2 3 2 7" xfId="2881" xr:uid="{40DDA3A4-06CF-4B9D-98FF-F4E2F2F74DED}"/>
    <cellStyle name="40% - Ênfase2 2 3 2 8" xfId="5461" xr:uid="{75E22B71-2988-4AA7-821E-E5FA5A9A3EED}"/>
    <cellStyle name="40% - Ênfase2 2 3 3" xfId="406" xr:uid="{2781E8EA-279E-43E7-96C8-652940192A05}"/>
    <cellStyle name="40% - Ênfase2 2 3 3 2" xfId="1596" xr:uid="{42DBEA1F-F519-4BE0-96B7-9EFD770A4363}"/>
    <cellStyle name="40% - Ênfase2 2 3 3 2 2" xfId="4196" xr:uid="{9E673B9D-9FF6-4E0B-BFED-A00E0F4CD80C}"/>
    <cellStyle name="40% - Ênfase2 2 3 3 2 3" xfId="6776" xr:uid="{D86405E4-F234-42E9-8656-E77106540E4E}"/>
    <cellStyle name="40% - Ênfase2 2 3 3 3" xfId="1597" xr:uid="{C00F7DC1-7D57-4D74-8886-5110CEF8FC09}"/>
    <cellStyle name="40% - Ênfase2 2 3 3 3 2" xfId="4197" xr:uid="{F9B99CF6-203A-483F-BF38-404640DF881A}"/>
    <cellStyle name="40% - Ênfase2 2 3 3 3 3" xfId="6777" xr:uid="{1C4C12E2-F132-4B51-9088-C9809A49F4F2}"/>
    <cellStyle name="40% - Ênfase2 2 3 3 4" xfId="1598" xr:uid="{B221267D-C362-42FE-A93A-B3E4F5EE46F4}"/>
    <cellStyle name="40% - Ênfase2 2 3 3 4 2" xfId="4198" xr:uid="{E6636131-7BB0-4A5D-A8C5-F5B9E58A3B70}"/>
    <cellStyle name="40% - Ênfase2 2 3 3 4 3" xfId="6778" xr:uid="{8B22D422-3AB5-46E4-BB89-2268AD5E26C6}"/>
    <cellStyle name="40% - Ênfase2 2 3 3 5" xfId="3007" xr:uid="{B62E0F40-19A6-4E2A-86DE-5078FE2B37DC}"/>
    <cellStyle name="40% - Ênfase2 2 3 3 6" xfId="5587" xr:uid="{1B099AC0-3958-4C74-A259-A7795FA7168A}"/>
    <cellStyle name="40% - Ênfase2 2 3 4" xfId="627" xr:uid="{64B2921F-1F3D-47C3-BB15-99285D599B55}"/>
    <cellStyle name="40% - Ênfase2 2 3 4 2" xfId="1599" xr:uid="{455479D1-D236-4B50-9BFA-8E46DFA4FE09}"/>
    <cellStyle name="40% - Ênfase2 2 3 4 2 2" xfId="4199" xr:uid="{2C03669B-ED96-4D1A-9DF0-754DE3C82A8E}"/>
    <cellStyle name="40% - Ênfase2 2 3 4 2 3" xfId="6779" xr:uid="{7E4C822A-68AA-4200-822A-AEBD1422F64B}"/>
    <cellStyle name="40% - Ênfase2 2 3 4 3" xfId="1600" xr:uid="{3CDF3956-40BE-496A-8256-176C54511DB9}"/>
    <cellStyle name="40% - Ênfase2 2 3 4 3 2" xfId="4200" xr:uid="{CE546C39-D0D0-48CD-BBCC-F94D332C2036}"/>
    <cellStyle name="40% - Ênfase2 2 3 4 3 3" xfId="6780" xr:uid="{0FD83F54-1120-41B5-A36B-B32B81B92E04}"/>
    <cellStyle name="40% - Ênfase2 2 3 4 4" xfId="1601" xr:uid="{470CA131-D65F-4269-8D94-619DBD5DE13C}"/>
    <cellStyle name="40% - Ênfase2 2 3 4 4 2" xfId="4201" xr:uid="{0A4852E5-5056-4252-97E0-D892B278C84B}"/>
    <cellStyle name="40% - Ênfase2 2 3 4 4 3" xfId="6781" xr:uid="{47AECF8C-9420-491F-8916-E50D3816A4C0}"/>
    <cellStyle name="40% - Ênfase2 2 3 4 5" xfId="3228" xr:uid="{40B0ECC8-9CA3-4FCE-8CEB-EE1F92BBAD3A}"/>
    <cellStyle name="40% - Ênfase2 2 3 4 6" xfId="5808" xr:uid="{3A037BE6-6614-4D44-AFE3-C424370CAC0A}"/>
    <cellStyle name="40% - Ênfase2 2 3 5" xfId="1602" xr:uid="{A45649D0-6A99-47E0-A1F0-110B68315FCB}"/>
    <cellStyle name="40% - Ênfase2 2 3 5 2" xfId="4202" xr:uid="{B97CC7E8-AA40-4510-9691-9A6CC5A65CFF}"/>
    <cellStyle name="40% - Ênfase2 2 3 5 3" xfId="6782" xr:uid="{72800C37-C475-4B8F-BAC0-09056D44CBCF}"/>
    <cellStyle name="40% - Ênfase2 2 3 6" xfId="1603" xr:uid="{557861AD-2672-474B-953D-4544A1395E08}"/>
    <cellStyle name="40% - Ênfase2 2 3 6 2" xfId="4203" xr:uid="{CE122A06-C133-4BA4-B17E-5C2EEAD19BB0}"/>
    <cellStyle name="40% - Ênfase2 2 3 6 3" xfId="6783" xr:uid="{8155ED01-DD39-47CF-8474-B3DCE3FAEAC8}"/>
    <cellStyle name="40% - Ênfase2 2 3 7" xfId="1604" xr:uid="{7CE32331-1857-43F5-8E3C-147C2AD8879C}"/>
    <cellStyle name="40% - Ênfase2 2 3 7 2" xfId="4204" xr:uid="{0C00941D-B2BB-4160-A3ED-27C5C0B69B74}"/>
    <cellStyle name="40% - Ênfase2 2 3 7 3" xfId="6784" xr:uid="{20C8147C-F569-441B-903F-C0CC4615E428}"/>
    <cellStyle name="40% - Ênfase2 2 3 8" xfId="2785" xr:uid="{187E08CF-A29B-429B-8959-4929CFA46A7F}"/>
    <cellStyle name="40% - Ênfase2 2 3 9" xfId="5365" xr:uid="{B22B922A-4BE0-402E-8FAB-FF41BD8DFB6A}"/>
    <cellStyle name="40% - Ênfase2 2 4" xfId="118" xr:uid="{58D49D9D-BD22-4452-9EFE-FCB77F7B1066}"/>
    <cellStyle name="40% - Ênfase2 2 4 2" xfId="344" xr:uid="{E9A682A7-049D-433A-8CE2-778CB90B353D}"/>
    <cellStyle name="40% - Ênfase2 2 4 2 2" xfId="1605" xr:uid="{3581114F-3441-423B-9551-09EE09FD0A30}"/>
    <cellStyle name="40% - Ênfase2 2 4 2 2 2" xfId="4205" xr:uid="{014411A8-FAD3-4F54-AA0A-BD89CC118FA3}"/>
    <cellStyle name="40% - Ênfase2 2 4 2 2 3" xfId="6785" xr:uid="{27B869A5-7A5C-4256-8135-442B10FE530E}"/>
    <cellStyle name="40% - Ênfase2 2 4 2 3" xfId="1606" xr:uid="{6225CCC9-864D-4FD1-BCA5-F0AC3680CD91}"/>
    <cellStyle name="40% - Ênfase2 2 4 2 3 2" xfId="4206" xr:uid="{E6022B97-4939-46E6-AD0A-15BF60FEC9B4}"/>
    <cellStyle name="40% - Ênfase2 2 4 2 3 3" xfId="6786" xr:uid="{3D6F5A6B-AFA0-42F2-BABF-C62E569B3F2D}"/>
    <cellStyle name="40% - Ênfase2 2 4 2 4" xfId="1607" xr:uid="{172F8EE1-551E-45AB-9362-0CA8D8914BA1}"/>
    <cellStyle name="40% - Ênfase2 2 4 2 4 2" xfId="4207" xr:uid="{6D05044F-C5F2-4336-96FD-9FFC870BEAF1}"/>
    <cellStyle name="40% - Ênfase2 2 4 2 4 3" xfId="6787" xr:uid="{3418451A-AB0B-466A-BB39-CB57E895B70F}"/>
    <cellStyle name="40% - Ênfase2 2 4 2 5" xfId="2945" xr:uid="{1A2B797D-5E61-4341-8359-FD5B0C8AE33F}"/>
    <cellStyle name="40% - Ênfase2 2 4 2 6" xfId="5525" xr:uid="{8EBFB225-B220-444A-B497-EB684E027F1A}"/>
    <cellStyle name="40% - Ênfase2 2 4 3" xfId="565" xr:uid="{4B0CB2BB-DAAB-47AD-BE0B-F09367F4A855}"/>
    <cellStyle name="40% - Ênfase2 2 4 3 2" xfId="1608" xr:uid="{D6AC0192-5913-4487-8F85-DD9F952A53C8}"/>
    <cellStyle name="40% - Ênfase2 2 4 3 2 2" xfId="4208" xr:uid="{53FE126B-391C-4DD0-9CF2-866AE05FD543}"/>
    <cellStyle name="40% - Ênfase2 2 4 3 2 3" xfId="6788" xr:uid="{B728F1BC-F9BE-44FC-96A1-288D62A80C47}"/>
    <cellStyle name="40% - Ênfase2 2 4 3 3" xfId="1609" xr:uid="{63887E3F-B5FB-44C2-84FF-96C67CA8165F}"/>
    <cellStyle name="40% - Ênfase2 2 4 3 3 2" xfId="4209" xr:uid="{246541E7-7359-43AC-AA85-85194B630E25}"/>
    <cellStyle name="40% - Ênfase2 2 4 3 3 3" xfId="6789" xr:uid="{E16A6A80-7C9E-491E-BBCE-A4F3A7E58985}"/>
    <cellStyle name="40% - Ênfase2 2 4 3 4" xfId="3166" xr:uid="{807A3B9C-31AA-4B5E-9F20-082E95E0264A}"/>
    <cellStyle name="40% - Ênfase2 2 4 3 5" xfId="5746" xr:uid="{00119C4D-D2D9-4E2C-90FF-2DA1D2D60434}"/>
    <cellStyle name="40% - Ênfase2 2 4 4" xfId="1610" xr:uid="{7E3486AA-1B14-43B8-9D19-0CEAE42610C1}"/>
    <cellStyle name="40% - Ênfase2 2 4 4 2" xfId="4210" xr:uid="{A96F82A9-3369-4491-B28B-F63670ABD77E}"/>
    <cellStyle name="40% - Ênfase2 2 4 4 3" xfId="6790" xr:uid="{8F2AE7DB-0F3C-4D58-9EFC-AB22727C4278}"/>
    <cellStyle name="40% - Ênfase2 2 4 5" xfId="1611" xr:uid="{150608EC-C481-4373-9B07-257B7DC41E89}"/>
    <cellStyle name="40% - Ênfase2 2 4 5 2" xfId="4211" xr:uid="{FBD42B36-A8D4-49F6-A9F9-C80D35C1F12E}"/>
    <cellStyle name="40% - Ênfase2 2 4 5 3" xfId="6791" xr:uid="{6ECD31B5-5F07-4600-99B4-68F03DB11234}"/>
    <cellStyle name="40% - Ênfase2 2 4 6" xfId="1612" xr:uid="{3D8F2040-4EF9-4992-8174-241297BB6026}"/>
    <cellStyle name="40% - Ênfase2 2 4 6 2" xfId="4212" xr:uid="{F6CC21C5-1EF3-47DD-A17C-84F056823347}"/>
    <cellStyle name="40% - Ênfase2 2 4 6 3" xfId="6792" xr:uid="{2570C76D-0735-4D11-AB7C-79AC0D533DC8}"/>
    <cellStyle name="40% - Ênfase2 2 4 7" xfId="2723" xr:uid="{E5FD2922-5F23-4019-92F9-02769A3AB65E}"/>
    <cellStyle name="40% - Ênfase2 2 4 8" xfId="5303" xr:uid="{6E1C478A-2166-4762-A626-781985642B84}"/>
    <cellStyle name="40% - Ênfase2 2 5" xfId="216" xr:uid="{D02B69A0-4AA0-42FA-9E7C-F8F47E7BBAF0}"/>
    <cellStyle name="40% - Ênfase2 2 5 2" xfId="437" xr:uid="{03A375A7-7D48-4507-9655-17673D2DFADD}"/>
    <cellStyle name="40% - Ênfase2 2 5 2 2" xfId="1613" xr:uid="{749F535E-941B-4385-8D48-F48008EA1E00}"/>
    <cellStyle name="40% - Ênfase2 2 5 2 2 2" xfId="4213" xr:uid="{6D9E3BE6-E825-4154-8789-942985C2A73E}"/>
    <cellStyle name="40% - Ênfase2 2 5 2 2 3" xfId="6793" xr:uid="{54FBB0EC-8320-4443-9F30-65165E139DFD}"/>
    <cellStyle name="40% - Ênfase2 2 5 2 3" xfId="1614" xr:uid="{3DBF0882-3DFE-48AE-965A-F42CEF8234A6}"/>
    <cellStyle name="40% - Ênfase2 2 5 2 3 2" xfId="4214" xr:uid="{DCC77661-D0E9-494D-879F-B5C5D3469329}"/>
    <cellStyle name="40% - Ênfase2 2 5 2 3 3" xfId="6794" xr:uid="{978ABECA-6881-4B9B-852B-AA92D116C5E5}"/>
    <cellStyle name="40% - Ênfase2 2 5 2 4" xfId="1615" xr:uid="{1C4F695F-BD94-4F0D-8B6C-5E3861209F11}"/>
    <cellStyle name="40% - Ênfase2 2 5 2 4 2" xfId="4215" xr:uid="{4CCE3BD0-2178-4268-A53E-9F3BF3565B3D}"/>
    <cellStyle name="40% - Ênfase2 2 5 2 4 3" xfId="6795" xr:uid="{C3429DDC-DACD-4AD3-BD7A-522EE59A7752}"/>
    <cellStyle name="40% - Ênfase2 2 5 2 5" xfId="3038" xr:uid="{DFE49F55-7AE3-46A7-989D-FE1D824C12B4}"/>
    <cellStyle name="40% - Ênfase2 2 5 2 6" xfId="5618" xr:uid="{29DA9C2B-30E7-4C54-A220-9055786F4118}"/>
    <cellStyle name="40% - Ênfase2 2 5 3" xfId="658" xr:uid="{A6D10B69-04C4-4DF2-8341-2F4C18A4E55E}"/>
    <cellStyle name="40% - Ênfase2 2 5 3 2" xfId="1616" xr:uid="{C746AB18-905A-42EE-93E1-A4DEBD6742BF}"/>
    <cellStyle name="40% - Ênfase2 2 5 3 2 2" xfId="4216" xr:uid="{C11001B5-FE51-4637-8C6A-0A569E7D2769}"/>
    <cellStyle name="40% - Ênfase2 2 5 3 2 3" xfId="6796" xr:uid="{4554768B-C39C-44BE-988F-78FADD17F86E}"/>
    <cellStyle name="40% - Ênfase2 2 5 3 3" xfId="1617" xr:uid="{F555CCC8-E544-49BF-A272-90088194085C}"/>
    <cellStyle name="40% - Ênfase2 2 5 3 3 2" xfId="4217" xr:uid="{AA9CAD01-BBB0-4078-9B6E-A71CCFC136B0}"/>
    <cellStyle name="40% - Ênfase2 2 5 3 3 3" xfId="6797" xr:uid="{B0CB483E-267E-421B-B83F-E7B69AF325BC}"/>
    <cellStyle name="40% - Ênfase2 2 5 3 4" xfId="3259" xr:uid="{9E813C71-B900-4C85-8849-729DFF0FC42E}"/>
    <cellStyle name="40% - Ênfase2 2 5 3 5" xfId="5839" xr:uid="{E52B14EF-5116-4DF4-B59C-411D7496C99C}"/>
    <cellStyle name="40% - Ênfase2 2 5 4" xfId="1618" xr:uid="{B95C5D85-A307-48AA-9935-D0776DCA4364}"/>
    <cellStyle name="40% - Ênfase2 2 5 4 2" xfId="4218" xr:uid="{00882403-B8CA-480E-B53C-093C01530051}"/>
    <cellStyle name="40% - Ênfase2 2 5 4 3" xfId="6798" xr:uid="{AE47822D-0F63-4EFC-815F-59F635F0F12A}"/>
    <cellStyle name="40% - Ênfase2 2 5 5" xfId="1619" xr:uid="{B7A26EB1-AA3F-4DB0-BC10-65C6D501D5EC}"/>
    <cellStyle name="40% - Ênfase2 2 5 5 2" xfId="4219" xr:uid="{4F486F88-0396-47D4-8C1C-5F63D56066C6}"/>
    <cellStyle name="40% - Ênfase2 2 5 5 3" xfId="6799" xr:uid="{C4CA7E98-7B91-46A5-A440-3C99909AF2A3}"/>
    <cellStyle name="40% - Ênfase2 2 5 6" xfId="1620" xr:uid="{E871F457-1676-4994-9966-21E2DF7F1C21}"/>
    <cellStyle name="40% - Ênfase2 2 5 6 2" xfId="4220" xr:uid="{4226E6A8-B32C-4BB1-9065-AE409499A21B}"/>
    <cellStyle name="40% - Ênfase2 2 5 6 3" xfId="6800" xr:uid="{F61F6ED3-57BD-4AA1-A194-E15241B3E92E}"/>
    <cellStyle name="40% - Ênfase2 2 5 7" xfId="2817" xr:uid="{F118FE01-5C4E-44F6-A731-DC327C1DBA54}"/>
    <cellStyle name="40% - Ênfase2 2 5 8" xfId="5397" xr:uid="{05F2AF00-800A-4E9D-BD6A-B40F8400B2E8}"/>
    <cellStyle name="40% - Ênfase2 2 6" xfId="311" xr:uid="{9BBEEED4-5AE6-4876-92EE-27A400D9BFD8}"/>
    <cellStyle name="40% - Ênfase2 2 6 2" xfId="1621" xr:uid="{4CA7647B-3CA5-4B7E-AED7-2BB8F9ECDF45}"/>
    <cellStyle name="40% - Ênfase2 2 6 2 2" xfId="4221" xr:uid="{8138DA7E-0A52-45AA-AA2C-922A1E530CFE}"/>
    <cellStyle name="40% - Ênfase2 2 6 2 3" xfId="6801" xr:uid="{D2CF5FA9-E196-4462-B22C-3B1559E05582}"/>
    <cellStyle name="40% - Ênfase2 2 6 3" xfId="1622" xr:uid="{FF015760-F88D-42F8-80C1-798BCFE54169}"/>
    <cellStyle name="40% - Ênfase2 2 6 3 2" xfId="4222" xr:uid="{8A3B4BC6-BD29-4752-916B-E9098B067D3A}"/>
    <cellStyle name="40% - Ênfase2 2 6 3 3" xfId="6802" xr:uid="{B46027FC-9913-40DB-A654-D6BF7088C162}"/>
    <cellStyle name="40% - Ênfase2 2 6 4" xfId="1623" xr:uid="{BACAA95B-D347-41C6-8F75-8E3C76C95451}"/>
    <cellStyle name="40% - Ênfase2 2 6 4 2" xfId="4223" xr:uid="{B73FF7BC-F6C5-4FA4-8742-565254CBCD63}"/>
    <cellStyle name="40% - Ênfase2 2 6 4 3" xfId="6803" xr:uid="{C515CD31-1AFD-497D-AC5A-66B187F00444}"/>
    <cellStyle name="40% - Ênfase2 2 6 5" xfId="2912" xr:uid="{082D07F5-2AC5-4FD1-87F2-49897419535A}"/>
    <cellStyle name="40% - Ênfase2 2 6 6" xfId="5492" xr:uid="{F38ED15C-06B4-4A99-92B9-4DD0958267A7}"/>
    <cellStyle name="40% - Ênfase2 2 7" xfId="532" xr:uid="{51A10FAF-5B45-4795-A38C-0F9F6ED3ABE8}"/>
    <cellStyle name="40% - Ênfase2 2 7 2" xfId="1624" xr:uid="{15D88410-ED8A-4952-AA1E-9F93CA72BA79}"/>
    <cellStyle name="40% - Ênfase2 2 7 2 2" xfId="4224" xr:uid="{BE5A5DE6-5B64-4BC7-A192-C860C3B6D738}"/>
    <cellStyle name="40% - Ênfase2 2 7 2 3" xfId="6804" xr:uid="{99D00A49-CAC3-4A7D-BEC7-82E559731B15}"/>
    <cellStyle name="40% - Ênfase2 2 7 3" xfId="1625" xr:uid="{AE02F5DA-D464-4100-955B-C380F9E43355}"/>
    <cellStyle name="40% - Ênfase2 2 7 3 2" xfId="4225" xr:uid="{B5595A5E-97E8-46D8-9574-3E888E134644}"/>
    <cellStyle name="40% - Ênfase2 2 7 3 3" xfId="6805" xr:uid="{A439EE6A-DD3F-4F79-B18D-55809E075CAA}"/>
    <cellStyle name="40% - Ênfase2 2 7 4" xfId="1626" xr:uid="{8490C511-7954-485B-B8E0-632B4B2BC848}"/>
    <cellStyle name="40% - Ênfase2 2 7 4 2" xfId="4226" xr:uid="{FCBB7D92-57A1-4D90-8057-712F40ECFEE5}"/>
    <cellStyle name="40% - Ênfase2 2 7 4 3" xfId="6806" xr:uid="{7EDA2C93-CB2E-4EF1-9F6B-1E7FF062BC90}"/>
    <cellStyle name="40% - Ênfase2 2 7 5" xfId="3133" xr:uid="{5978577E-74FC-4772-B6E8-AB1481C97189}"/>
    <cellStyle name="40% - Ênfase2 2 7 6" xfId="5713" xr:uid="{5EB6C7D2-C93E-409C-8B83-0006FDDCDFDC}"/>
    <cellStyle name="40% - Ênfase2 2 8" xfId="1627" xr:uid="{167B97D3-D954-4417-BD3A-1D801485CC0D}"/>
    <cellStyle name="40% - Ênfase2 2 8 2" xfId="4227" xr:uid="{4EDD620D-206A-4EBE-9AFE-A77C7A6A4682}"/>
    <cellStyle name="40% - Ênfase2 2 8 3" xfId="6807" xr:uid="{C94E4B7D-A869-463E-8737-25BD7439EB6D}"/>
    <cellStyle name="40% - Ênfase2 2 9" xfId="1628" xr:uid="{96CA8E6A-C770-4A9C-90DF-382BEE05B351}"/>
    <cellStyle name="40% - Ênfase2 2 9 2" xfId="4228" xr:uid="{C0C911C6-9910-461B-9991-DCFAEED1B33B}"/>
    <cellStyle name="40% - Ênfase2 2 9 3" xfId="6808" xr:uid="{216AA3B2-B2D5-4983-BF35-DEE4AB9F9ECB}"/>
    <cellStyle name="40% - Ênfase2 3" xfId="141" xr:uid="{85E7C65E-C482-4DA8-8F06-CB61A7683CD4}"/>
    <cellStyle name="40% - Ênfase2 3 2" xfId="237" xr:uid="{C0A033FB-7C84-4B52-A015-963B01F7E0FF}"/>
    <cellStyle name="40% - Ênfase2 3 2 2" xfId="458" xr:uid="{9341C726-1191-4391-BC00-F97A0A79FB05}"/>
    <cellStyle name="40% - Ênfase2 3 2 2 2" xfId="1629" xr:uid="{96AF0986-C757-4022-B330-8F1A84AF7CD7}"/>
    <cellStyle name="40% - Ênfase2 3 2 2 2 2" xfId="4229" xr:uid="{DC3ABCDE-0237-4FF5-810A-7BF5B27967CA}"/>
    <cellStyle name="40% - Ênfase2 3 2 2 2 3" xfId="6809" xr:uid="{1AA643AB-FA72-4FCF-A33B-2B6DC723DA4F}"/>
    <cellStyle name="40% - Ênfase2 3 2 2 3" xfId="1630" xr:uid="{3BAA051E-5448-45F7-8671-27F56F0CA399}"/>
    <cellStyle name="40% - Ênfase2 3 2 2 3 2" xfId="4230" xr:uid="{9E2400FC-AE8D-4423-AC46-FC5117D8D8A9}"/>
    <cellStyle name="40% - Ênfase2 3 2 2 3 3" xfId="6810" xr:uid="{560BDF7D-2060-40E2-A409-AD8B7EB32B27}"/>
    <cellStyle name="40% - Ênfase2 3 2 2 4" xfId="1631" xr:uid="{B00AA627-4C5F-49CF-8581-2819F2908DA4}"/>
    <cellStyle name="40% - Ênfase2 3 2 2 4 2" xfId="4231" xr:uid="{47DF9916-27DD-4696-BE3F-423A3B7AF801}"/>
    <cellStyle name="40% - Ênfase2 3 2 2 4 3" xfId="6811" xr:uid="{4FEE7DC6-2E8C-4307-B464-C3A6AD94E669}"/>
    <cellStyle name="40% - Ênfase2 3 2 2 5" xfId="3059" xr:uid="{A23C7331-2434-4C35-817F-94F03CA77556}"/>
    <cellStyle name="40% - Ênfase2 3 2 2 6" xfId="5639" xr:uid="{E2726B69-26B5-4388-9D3B-EE61C4918D5A}"/>
    <cellStyle name="40% - Ênfase2 3 2 3" xfId="679" xr:uid="{F2B647D1-F140-43EE-8F08-4550031DAA9A}"/>
    <cellStyle name="40% - Ênfase2 3 2 3 2" xfId="1632" xr:uid="{7254D364-6341-4927-B5E8-75F59FD2C696}"/>
    <cellStyle name="40% - Ênfase2 3 2 3 2 2" xfId="4232" xr:uid="{4893CED1-2119-4C97-A81E-CCD170E53B54}"/>
    <cellStyle name="40% - Ênfase2 3 2 3 2 3" xfId="6812" xr:uid="{AE4FF150-15E8-4DB8-A4F5-38EE23E69559}"/>
    <cellStyle name="40% - Ênfase2 3 2 3 3" xfId="1633" xr:uid="{0470BA8D-1ADC-4D1C-83D7-1BD256D1E244}"/>
    <cellStyle name="40% - Ênfase2 3 2 3 3 2" xfId="4233" xr:uid="{FAB35681-85C2-4002-BF4D-F0402DF8DE8E}"/>
    <cellStyle name="40% - Ênfase2 3 2 3 3 3" xfId="6813" xr:uid="{4211D082-E5DF-425F-8FE7-B5A37004D957}"/>
    <cellStyle name="40% - Ênfase2 3 2 3 4" xfId="3280" xr:uid="{50C22FBA-D0E2-4D2E-8C56-390CD3215B7D}"/>
    <cellStyle name="40% - Ênfase2 3 2 3 5" xfId="5860" xr:uid="{5DE0A03A-C711-4DA9-9572-900DC49F3584}"/>
    <cellStyle name="40% - Ênfase2 3 2 4" xfId="1634" xr:uid="{A54D3784-CD8B-4267-8D70-675B4177EF75}"/>
    <cellStyle name="40% - Ênfase2 3 2 4 2" xfId="4234" xr:uid="{04554C28-A4B9-4E1B-82AB-4414906984C9}"/>
    <cellStyle name="40% - Ênfase2 3 2 4 3" xfId="6814" xr:uid="{34304931-6AAC-4D2F-877C-13F651A5F652}"/>
    <cellStyle name="40% - Ênfase2 3 2 5" xfId="1635" xr:uid="{EB5D085F-057D-4D49-9073-690746FB7476}"/>
    <cellStyle name="40% - Ênfase2 3 2 5 2" xfId="4235" xr:uid="{5A7854E7-4D0A-4F6C-B12E-6CC02FD5797B}"/>
    <cellStyle name="40% - Ênfase2 3 2 5 3" xfId="6815" xr:uid="{1D64E677-1D8E-4E45-825E-D456818891AD}"/>
    <cellStyle name="40% - Ênfase2 3 2 6" xfId="1636" xr:uid="{40CA85B1-4A04-4B71-8117-4C5682A7BF1C}"/>
    <cellStyle name="40% - Ênfase2 3 2 6 2" xfId="4236" xr:uid="{930E9AAE-F45E-4D84-B659-DF78C9D572AF}"/>
    <cellStyle name="40% - Ênfase2 3 2 6 3" xfId="6816" xr:uid="{CCEBAA11-3833-4C9D-9D91-A8A453150B43}"/>
    <cellStyle name="40% - Ênfase2 3 2 7" xfId="2838" xr:uid="{110A837A-B28E-41D0-AEF5-CC17CBBA5671}"/>
    <cellStyle name="40% - Ênfase2 3 2 8" xfId="5418" xr:uid="{21E1B880-474B-4508-98E4-8540C746E13F}"/>
    <cellStyle name="40% - Ênfase2 3 3" xfId="363" xr:uid="{35C4ED5A-4C42-46F5-A647-AC229329EBB1}"/>
    <cellStyle name="40% - Ênfase2 3 3 2" xfId="1637" xr:uid="{4867FF4A-6B87-49C1-8B74-20AA17432FCB}"/>
    <cellStyle name="40% - Ênfase2 3 3 2 2" xfId="4237" xr:uid="{37333F89-7F92-4826-BF44-F8BFAFE05B07}"/>
    <cellStyle name="40% - Ênfase2 3 3 2 3" xfId="6817" xr:uid="{60F24C59-326D-4B23-9492-319B6BE209F0}"/>
    <cellStyle name="40% - Ênfase2 3 3 3" xfId="1638" xr:uid="{882F6E40-2643-4A16-81B2-724000FC2BAE}"/>
    <cellStyle name="40% - Ênfase2 3 3 3 2" xfId="4238" xr:uid="{34B4041F-A4B6-4D5E-94BD-9D81D5CAF7DC}"/>
    <cellStyle name="40% - Ênfase2 3 3 3 3" xfId="6818" xr:uid="{77128CD1-3E7A-4561-ABC1-D1432F58AD61}"/>
    <cellStyle name="40% - Ênfase2 3 3 4" xfId="1639" xr:uid="{EAB3E736-8756-49A8-80A9-197486DD71BA}"/>
    <cellStyle name="40% - Ênfase2 3 3 4 2" xfId="4239" xr:uid="{27D7239D-87F6-43CD-82A4-104E6BDBD3F8}"/>
    <cellStyle name="40% - Ênfase2 3 3 4 3" xfId="6819" xr:uid="{5D7E7EDE-4BCA-4759-9785-B9073FCCE447}"/>
    <cellStyle name="40% - Ênfase2 3 3 5" xfId="2964" xr:uid="{06FA20C2-D725-4837-83A4-4930FEA63301}"/>
    <cellStyle name="40% - Ênfase2 3 3 6" xfId="5544" xr:uid="{BB77BB1B-C9AF-4DA6-BD3F-00AC11164A59}"/>
    <cellStyle name="40% - Ênfase2 3 4" xfId="584" xr:uid="{4BC89706-DB2A-431D-B3E0-9BC59BF04658}"/>
    <cellStyle name="40% - Ênfase2 3 4 2" xfId="1640" xr:uid="{3B10BAE3-D31F-4B1B-A5DC-FDF828395B9F}"/>
    <cellStyle name="40% - Ênfase2 3 4 2 2" xfId="4240" xr:uid="{16631134-6C6B-42FA-A3CB-DD49A3FBE293}"/>
    <cellStyle name="40% - Ênfase2 3 4 2 3" xfId="6820" xr:uid="{0B2B8C95-963C-4F08-8B02-9B964EFBBC5E}"/>
    <cellStyle name="40% - Ênfase2 3 4 3" xfId="1641" xr:uid="{A2A0E756-23B0-4489-A8AF-BCEC5516C009}"/>
    <cellStyle name="40% - Ênfase2 3 4 3 2" xfId="4241" xr:uid="{B3DEB264-D7AC-4882-B3D3-C9C8CBFA965A}"/>
    <cellStyle name="40% - Ênfase2 3 4 3 3" xfId="6821" xr:uid="{6379628E-C0A1-421C-8989-1EB700544F22}"/>
    <cellStyle name="40% - Ênfase2 3 4 4" xfId="1642" xr:uid="{4988C178-3C83-425B-9A61-5D2DF43EFB88}"/>
    <cellStyle name="40% - Ênfase2 3 4 4 2" xfId="4242" xr:uid="{2730C6C3-EAEA-4716-A18B-DC5421792090}"/>
    <cellStyle name="40% - Ênfase2 3 4 4 3" xfId="6822" xr:uid="{79DEF2D3-68A7-468C-9571-81D306FEDAAD}"/>
    <cellStyle name="40% - Ênfase2 3 4 5" xfId="3185" xr:uid="{DE4486F7-5981-41E3-B94B-647479BA6938}"/>
    <cellStyle name="40% - Ênfase2 3 4 6" xfId="5765" xr:uid="{963781A9-285C-4862-97B1-0D1D51E06D41}"/>
    <cellStyle name="40% - Ênfase2 3 5" xfId="1643" xr:uid="{AE1B55E5-BE93-49F1-A943-428F42FA6BA6}"/>
    <cellStyle name="40% - Ênfase2 3 5 2" xfId="4243" xr:uid="{20339B35-BEE6-4EC8-8680-B61D28E51E65}"/>
    <cellStyle name="40% - Ênfase2 3 5 3" xfId="6823" xr:uid="{A765CACD-0171-4894-8CFD-0DD308035522}"/>
    <cellStyle name="40% - Ênfase2 3 6" xfId="1644" xr:uid="{545F37F9-DBD8-4ED5-B123-A241395F274F}"/>
    <cellStyle name="40% - Ênfase2 3 6 2" xfId="4244" xr:uid="{BFC0F3C6-F822-4727-83B0-DC27DBD7DE82}"/>
    <cellStyle name="40% - Ênfase2 3 6 3" xfId="6824" xr:uid="{FD27C532-5879-41B0-A670-1EFD8394820D}"/>
    <cellStyle name="40% - Ênfase2 3 7" xfId="1645" xr:uid="{3E57DDF3-15DB-4F2D-8C58-4CA045CABD93}"/>
    <cellStyle name="40% - Ênfase2 3 7 2" xfId="4245" xr:uid="{62131DBA-A249-46AD-ABF3-58D0FBAD4757}"/>
    <cellStyle name="40% - Ênfase2 3 7 3" xfId="6825" xr:uid="{E8CFEAD3-20C6-4241-97E1-4F55C3E16A05}"/>
    <cellStyle name="40% - Ênfase2 3 8" xfId="2742" xr:uid="{DC7CE1F2-CF6C-4AAB-AC33-8F025B64ECBB}"/>
    <cellStyle name="40% - Ênfase2 3 9" xfId="5322" xr:uid="{80714A8D-64B2-4C27-ACF6-0C65CC4CA0CE}"/>
    <cellStyle name="40% - Ênfase2 4" xfId="152" xr:uid="{665D6D76-092E-4946-A381-E512E0DA7E7C}"/>
    <cellStyle name="40% - Ênfase2 4 2" xfId="248" xr:uid="{D38BA6DB-F935-40F7-92C4-FAB2FA447E68}"/>
    <cellStyle name="40% - Ênfase2 4 2 2" xfId="469" xr:uid="{CEC0085D-69AF-4848-AABB-264B5E083F8D}"/>
    <cellStyle name="40% - Ênfase2 4 2 2 2" xfId="1646" xr:uid="{47950818-A386-4AF9-8CB4-FC88AB5B1E95}"/>
    <cellStyle name="40% - Ênfase2 4 2 2 2 2" xfId="4246" xr:uid="{4F2EA31D-8E23-4B97-9059-0FA8DC179A6B}"/>
    <cellStyle name="40% - Ênfase2 4 2 2 2 3" xfId="6826" xr:uid="{65F6B391-F80C-4BAD-BEB3-0A740C47C2B6}"/>
    <cellStyle name="40% - Ênfase2 4 2 2 3" xfId="1647" xr:uid="{CB4782AD-D4F8-4C78-8A19-9E8609B5A7A2}"/>
    <cellStyle name="40% - Ênfase2 4 2 2 3 2" xfId="4247" xr:uid="{3FFF8AAA-AD8C-4288-9646-42A611CFC1B5}"/>
    <cellStyle name="40% - Ênfase2 4 2 2 3 3" xfId="6827" xr:uid="{AF83A647-BBF6-4635-8CC4-C3BEE9F758CA}"/>
    <cellStyle name="40% - Ênfase2 4 2 2 4" xfId="1648" xr:uid="{AA22202D-4AB3-4EFF-8B69-AEC648A98AE3}"/>
    <cellStyle name="40% - Ênfase2 4 2 2 4 2" xfId="4248" xr:uid="{F7C1B473-1C73-4C2D-96EB-3ACC178EB059}"/>
    <cellStyle name="40% - Ênfase2 4 2 2 4 3" xfId="6828" xr:uid="{66A49BE9-A120-4AB9-9D31-49A3601859BC}"/>
    <cellStyle name="40% - Ênfase2 4 2 2 5" xfId="3070" xr:uid="{F452A3F8-D581-4AA7-B5A5-238D22D00FBB}"/>
    <cellStyle name="40% - Ênfase2 4 2 2 6" xfId="5650" xr:uid="{7751FF4D-51DB-48E9-92A3-68E4BD184728}"/>
    <cellStyle name="40% - Ênfase2 4 2 3" xfId="690" xr:uid="{A938D296-3811-4760-A548-391F782F53AF}"/>
    <cellStyle name="40% - Ênfase2 4 2 3 2" xfId="1649" xr:uid="{3C44EA97-E2EA-45AC-B605-A52A12D26D91}"/>
    <cellStyle name="40% - Ênfase2 4 2 3 2 2" xfId="4249" xr:uid="{958FF321-FC27-4A96-9365-10CFE7934C72}"/>
    <cellStyle name="40% - Ênfase2 4 2 3 2 3" xfId="6829" xr:uid="{886130EE-0DF4-440E-9327-09E7A7C05CB9}"/>
    <cellStyle name="40% - Ênfase2 4 2 3 3" xfId="1650" xr:uid="{58A38652-2E3B-4F49-8B9D-67C6FA754661}"/>
    <cellStyle name="40% - Ênfase2 4 2 3 3 2" xfId="4250" xr:uid="{274ABF9F-F4E5-4BBB-8B14-F649C7C08999}"/>
    <cellStyle name="40% - Ênfase2 4 2 3 3 3" xfId="6830" xr:uid="{E593C16C-92D9-46D8-B289-6FAD499F242A}"/>
    <cellStyle name="40% - Ênfase2 4 2 3 4" xfId="3291" xr:uid="{3189D050-C79A-4FC4-BA55-6C0168E39AD1}"/>
    <cellStyle name="40% - Ênfase2 4 2 3 5" xfId="5871" xr:uid="{EEED1A34-943D-44C7-A300-DF5DF06E0E6E}"/>
    <cellStyle name="40% - Ênfase2 4 2 4" xfId="1651" xr:uid="{398CCA7C-B8C3-415E-A8C5-7546571B304B}"/>
    <cellStyle name="40% - Ênfase2 4 2 4 2" xfId="4251" xr:uid="{90A3023E-0575-4608-B03E-AA6A36AB4D94}"/>
    <cellStyle name="40% - Ênfase2 4 2 4 3" xfId="6831" xr:uid="{928D2DF1-E9D8-4B34-9D8A-CC53893FB5CB}"/>
    <cellStyle name="40% - Ênfase2 4 2 5" xfId="1652" xr:uid="{0582F8B5-D978-43C1-B65F-83E14772F8F8}"/>
    <cellStyle name="40% - Ênfase2 4 2 5 2" xfId="4252" xr:uid="{397822FF-BBAF-4514-A5E9-A0463F78A083}"/>
    <cellStyle name="40% - Ênfase2 4 2 5 3" xfId="6832" xr:uid="{8D3D3890-4B66-4383-9137-FD647084C6B6}"/>
    <cellStyle name="40% - Ênfase2 4 2 6" xfId="1653" xr:uid="{7A8A59C3-6279-4EE6-A7B9-01D9041A2D43}"/>
    <cellStyle name="40% - Ênfase2 4 2 6 2" xfId="4253" xr:uid="{316A5EE6-19DF-49C9-83D8-F43970192C5E}"/>
    <cellStyle name="40% - Ênfase2 4 2 6 3" xfId="6833" xr:uid="{7F26F415-8340-43CB-B85D-2C62CF4CF0FC}"/>
    <cellStyle name="40% - Ênfase2 4 2 7" xfId="2849" xr:uid="{100D201C-FDC4-4DC7-AE34-6F77E204C709}"/>
    <cellStyle name="40% - Ênfase2 4 2 8" xfId="5429" xr:uid="{EB49E684-9A77-4EBD-9319-48ED2730567E}"/>
    <cellStyle name="40% - Ênfase2 4 3" xfId="374" xr:uid="{A243105D-33D8-469D-B8A2-F6667D1F6094}"/>
    <cellStyle name="40% - Ênfase2 4 3 2" xfId="1654" xr:uid="{1D7FAE70-914D-4816-AF57-321D6DD6066D}"/>
    <cellStyle name="40% - Ênfase2 4 3 2 2" xfId="4254" xr:uid="{9659E10C-1B97-4F21-AABF-3720B696269E}"/>
    <cellStyle name="40% - Ênfase2 4 3 2 3" xfId="6834" xr:uid="{EBB6F4CF-A0E8-418F-8002-638640665154}"/>
    <cellStyle name="40% - Ênfase2 4 3 3" xfId="1655" xr:uid="{721F33F6-F9F7-40C0-AEA0-8838F22F2E5D}"/>
    <cellStyle name="40% - Ênfase2 4 3 3 2" xfId="4255" xr:uid="{E8AB4D51-3BC3-42D1-9EB3-2226BA539AB6}"/>
    <cellStyle name="40% - Ênfase2 4 3 3 3" xfId="6835" xr:uid="{C111F8FE-316C-4EFB-AFE7-2EBCCFE4EE14}"/>
    <cellStyle name="40% - Ênfase2 4 3 4" xfId="1656" xr:uid="{470860BE-2116-491E-B039-088D1EF90F13}"/>
    <cellStyle name="40% - Ênfase2 4 3 4 2" xfId="4256" xr:uid="{DFF1D178-37ED-4562-A090-01CF3E814E23}"/>
    <cellStyle name="40% - Ênfase2 4 3 4 3" xfId="6836" xr:uid="{805B60AA-2894-46C9-B64E-B651B08F2493}"/>
    <cellStyle name="40% - Ênfase2 4 3 5" xfId="2975" xr:uid="{504A83E4-FF2D-4B7A-8FF4-75CF2426CF98}"/>
    <cellStyle name="40% - Ênfase2 4 3 6" xfId="5555" xr:uid="{2C492766-D293-4A63-9949-520D501E0314}"/>
    <cellStyle name="40% - Ênfase2 4 4" xfId="595" xr:uid="{97BF047F-B99F-447B-B844-CEAEFBD3F903}"/>
    <cellStyle name="40% - Ênfase2 4 4 2" xfId="1657" xr:uid="{213695C4-BEEB-44D8-923A-D3256D651B56}"/>
    <cellStyle name="40% - Ênfase2 4 4 2 2" xfId="4257" xr:uid="{517CC088-4ACE-4434-A257-23D0C4EF3648}"/>
    <cellStyle name="40% - Ênfase2 4 4 2 3" xfId="6837" xr:uid="{21AFC428-AA2C-4547-B351-91BA5C2A2BF1}"/>
    <cellStyle name="40% - Ênfase2 4 4 3" xfId="1658" xr:uid="{B154B5C5-0D5B-4AB8-83BB-A1923618E17D}"/>
    <cellStyle name="40% - Ênfase2 4 4 3 2" xfId="4258" xr:uid="{49CD68A2-7C3C-471C-96AF-19BF6AB59F26}"/>
    <cellStyle name="40% - Ênfase2 4 4 3 3" xfId="6838" xr:uid="{9BB8F85F-EE74-4CC3-9632-382D16D46F07}"/>
    <cellStyle name="40% - Ênfase2 4 4 4" xfId="1659" xr:uid="{C46B5458-B2D8-4863-8466-AD44618B9D61}"/>
    <cellStyle name="40% - Ênfase2 4 4 4 2" xfId="4259" xr:uid="{24ECA7CB-2148-448C-AAA7-0A8599C6D051}"/>
    <cellStyle name="40% - Ênfase2 4 4 4 3" xfId="6839" xr:uid="{015DA729-526A-475C-858E-90F7AEC86E54}"/>
    <cellStyle name="40% - Ênfase2 4 4 5" xfId="3196" xr:uid="{4D631867-EA0B-4914-B5AF-BB63F04F6C44}"/>
    <cellStyle name="40% - Ênfase2 4 4 6" xfId="5776" xr:uid="{B98145FC-8245-4ABE-9AA1-5835D6F427C0}"/>
    <cellStyle name="40% - Ênfase2 4 5" xfId="1660" xr:uid="{725697EB-41A7-4314-900D-34C0ED7BCFC0}"/>
    <cellStyle name="40% - Ênfase2 4 5 2" xfId="4260" xr:uid="{69D31685-6C71-466A-A140-0BDF399E5235}"/>
    <cellStyle name="40% - Ênfase2 4 5 3" xfId="6840" xr:uid="{7065AED5-9480-4836-B39D-A71D605D66D9}"/>
    <cellStyle name="40% - Ênfase2 4 6" xfId="1661" xr:uid="{D3CAB130-D0AF-4707-B847-291D53D39EDE}"/>
    <cellStyle name="40% - Ênfase2 4 6 2" xfId="4261" xr:uid="{1FE33A9D-61D1-4617-9AAB-62B62375035C}"/>
    <cellStyle name="40% - Ênfase2 4 6 3" xfId="6841" xr:uid="{FC62F512-B798-4334-9E72-0E843EF5A81B}"/>
    <cellStyle name="40% - Ênfase2 4 7" xfId="1662" xr:uid="{4B6FCE12-D84F-40A9-A895-B1E62E15046A}"/>
    <cellStyle name="40% - Ênfase2 4 7 2" xfId="4262" xr:uid="{0BAC39B4-D30A-4DA0-953F-894ADF32F475}"/>
    <cellStyle name="40% - Ênfase2 4 7 3" xfId="6842" xr:uid="{5A4A4EBF-01F4-4068-BFA6-91242A6861E3}"/>
    <cellStyle name="40% - Ênfase2 4 8" xfId="2753" xr:uid="{2EFE0EC4-26C3-478F-BD62-1BFD7ED5104A}"/>
    <cellStyle name="40% - Ênfase2 4 9" xfId="5333" xr:uid="{7A804E8D-13A0-40A3-B46B-E7CA4E634422}"/>
    <cellStyle name="40% - Ênfase2 5" xfId="102" xr:uid="{D2B279EF-A552-4C1D-97A1-9BCB888374CA}"/>
    <cellStyle name="40% - Ênfase2 5 2" xfId="328" xr:uid="{887027AD-DA08-4DE6-90A9-15E8A8326428}"/>
    <cellStyle name="40% - Ênfase2 5 2 2" xfId="1663" xr:uid="{D0CBB34D-7C0C-4ABF-A1DE-121561D7B671}"/>
    <cellStyle name="40% - Ênfase2 5 2 2 2" xfId="4263" xr:uid="{9B2E1A1E-B0E2-47F2-9E61-AC9C1CE06C26}"/>
    <cellStyle name="40% - Ênfase2 5 2 2 3" xfId="6843" xr:uid="{33971DA9-50C8-4812-9CB5-D387152C151B}"/>
    <cellStyle name="40% - Ênfase2 5 2 3" xfId="1664" xr:uid="{E2EFE38C-1313-4D95-A356-F29C3E252C77}"/>
    <cellStyle name="40% - Ênfase2 5 2 3 2" xfId="4264" xr:uid="{8B87B5CC-32D9-4184-B472-4C1DF4EF6713}"/>
    <cellStyle name="40% - Ênfase2 5 2 3 3" xfId="6844" xr:uid="{4BA16D4C-E107-4E81-B850-D510D85160D9}"/>
    <cellStyle name="40% - Ênfase2 5 2 4" xfId="1665" xr:uid="{15F46B17-CB44-43D1-81F9-6EA16CA14F51}"/>
    <cellStyle name="40% - Ênfase2 5 2 4 2" xfId="4265" xr:uid="{935C8529-1A05-4490-9C57-09C09327D0D9}"/>
    <cellStyle name="40% - Ênfase2 5 2 4 3" xfId="6845" xr:uid="{BAEF7E3C-CDD6-4399-B1B5-2197016A60F6}"/>
    <cellStyle name="40% - Ênfase2 5 2 5" xfId="2929" xr:uid="{6305A4BE-D1D3-4607-9DD0-FF47F832893D}"/>
    <cellStyle name="40% - Ênfase2 5 2 6" xfId="5509" xr:uid="{43ACA0B3-2726-4069-8FF8-5B11F46F0404}"/>
    <cellStyle name="40% - Ênfase2 5 3" xfId="549" xr:uid="{FBCEBDC5-3DFF-4618-A8EC-3455EB3CAC46}"/>
    <cellStyle name="40% - Ênfase2 5 3 2" xfId="1666" xr:uid="{7BADE248-C0D3-4FF6-B8D1-9DEA0887996E}"/>
    <cellStyle name="40% - Ênfase2 5 3 2 2" xfId="4266" xr:uid="{DC3B5735-67A1-4CFA-9A47-341FAC690D2A}"/>
    <cellStyle name="40% - Ênfase2 5 3 2 3" xfId="6846" xr:uid="{AD04FF0E-7AF3-488A-AF69-9BEEA8E267A9}"/>
    <cellStyle name="40% - Ênfase2 5 3 3" xfId="1667" xr:uid="{CAFDD964-3C80-4CC3-86DD-7BCF958875DC}"/>
    <cellStyle name="40% - Ênfase2 5 3 3 2" xfId="4267" xr:uid="{2F5237AC-27A9-4B7F-B34E-ECCDD8A39002}"/>
    <cellStyle name="40% - Ênfase2 5 3 3 3" xfId="6847" xr:uid="{E49EECC9-907D-41C9-8C4C-ED0FC7E8E94E}"/>
    <cellStyle name="40% - Ênfase2 5 3 4" xfId="3150" xr:uid="{93C60BFD-63DE-4790-A97F-F9842F5C4D35}"/>
    <cellStyle name="40% - Ênfase2 5 3 5" xfId="5730" xr:uid="{773549E6-47AE-463A-9841-60563E2AE01F}"/>
    <cellStyle name="40% - Ênfase2 5 4" xfId="1668" xr:uid="{A726D5DA-8E6B-4CAA-ADD8-477707906D4E}"/>
    <cellStyle name="40% - Ênfase2 5 4 2" xfId="4268" xr:uid="{F496CB3B-EC77-404D-AD5A-5728E8F82007}"/>
    <cellStyle name="40% - Ênfase2 5 4 3" xfId="6848" xr:uid="{C61066C8-B743-401E-B6E2-562D947BC672}"/>
    <cellStyle name="40% - Ênfase2 5 5" xfId="1669" xr:uid="{22D1CA3E-C03C-40D6-9178-5171619B7B37}"/>
    <cellStyle name="40% - Ênfase2 5 5 2" xfId="4269" xr:uid="{FC75A1CB-38E2-4FFB-91CD-D3F704166D6A}"/>
    <cellStyle name="40% - Ênfase2 5 5 3" xfId="6849" xr:uid="{4754A444-F729-49CB-8E8E-EF22D39ADA04}"/>
    <cellStyle name="40% - Ênfase2 5 6" xfId="1670" xr:uid="{738D883A-ED5C-4C6B-AF11-D93CF37250A6}"/>
    <cellStyle name="40% - Ênfase2 5 6 2" xfId="4270" xr:uid="{D5AFB9AD-06A5-448B-8EB0-3B0C6AD94646}"/>
    <cellStyle name="40% - Ênfase2 5 6 3" xfId="6850" xr:uid="{28ACDD81-D57D-4A94-8954-86111FB5E2E9}"/>
    <cellStyle name="40% - Ênfase2 5 7" xfId="2707" xr:uid="{14F7A30C-4F05-4F6E-B500-ED84E213E0AE}"/>
    <cellStyle name="40% - Ênfase2 5 8" xfId="5287" xr:uid="{3D574E2B-BA3D-4A19-BBDC-284E29AB01B3}"/>
    <cellStyle name="40% - Ênfase2 6" xfId="199" xr:uid="{1B457361-6A82-4E28-9214-7B94006D0B6C}"/>
    <cellStyle name="40% - Ênfase2 6 2" xfId="421" xr:uid="{20714EBA-2CF2-4DA4-99D0-8650ACAFA9A1}"/>
    <cellStyle name="40% - Ênfase2 6 2 2" xfId="1671" xr:uid="{02BE1952-45C0-45AD-A434-6803FCBB2FE9}"/>
    <cellStyle name="40% - Ênfase2 6 2 2 2" xfId="4271" xr:uid="{3B524E0C-0E68-4204-A9F7-75C0F3E5040A}"/>
    <cellStyle name="40% - Ênfase2 6 2 2 3" xfId="6851" xr:uid="{F14F084F-F95C-4DB4-9E75-66BC41BD1000}"/>
    <cellStyle name="40% - Ênfase2 6 2 3" xfId="1672" xr:uid="{2A62E3A2-5C12-44E7-8517-C4C654FDD90F}"/>
    <cellStyle name="40% - Ênfase2 6 2 3 2" xfId="4272" xr:uid="{F42A53E2-CE37-4702-A0C9-710D0E9A530F}"/>
    <cellStyle name="40% - Ênfase2 6 2 3 3" xfId="6852" xr:uid="{EE5A6CB4-F7A8-401B-9C2A-65FD6CF81C72}"/>
    <cellStyle name="40% - Ênfase2 6 2 4" xfId="1673" xr:uid="{A690BE39-957A-4FE6-870F-C6F1FA6086A3}"/>
    <cellStyle name="40% - Ênfase2 6 2 4 2" xfId="4273" xr:uid="{65C117CF-12CA-469A-A158-E0180133E6CD}"/>
    <cellStyle name="40% - Ênfase2 6 2 4 3" xfId="6853" xr:uid="{CAE4F58E-F672-4382-85DE-09021AFF54A4}"/>
    <cellStyle name="40% - Ênfase2 6 2 5" xfId="3022" xr:uid="{00EF7A0B-C464-4377-94F3-5977B7D2EB54}"/>
    <cellStyle name="40% - Ênfase2 6 2 6" xfId="5602" xr:uid="{25C1C113-15BE-4DE0-BAD7-E3532E4E4ABC}"/>
    <cellStyle name="40% - Ênfase2 6 3" xfId="642" xr:uid="{863AFDBF-4505-49F5-A303-6702469BBD9E}"/>
    <cellStyle name="40% - Ênfase2 6 3 2" xfId="1674" xr:uid="{1F913BC9-88A6-4318-A5A1-1EEB152665FA}"/>
    <cellStyle name="40% - Ênfase2 6 3 2 2" xfId="4274" xr:uid="{47EB520B-D301-4913-8FC5-EB91F227A020}"/>
    <cellStyle name="40% - Ênfase2 6 3 2 3" xfId="6854" xr:uid="{8943A15E-08A1-4356-8306-575F6189F8D3}"/>
    <cellStyle name="40% - Ênfase2 6 3 3" xfId="1675" xr:uid="{F3027A66-CA0D-46CE-8CEE-17025A17C550}"/>
    <cellStyle name="40% - Ênfase2 6 3 3 2" xfId="4275" xr:uid="{251443EF-CFFC-4588-BF3D-068A1F5B3F6A}"/>
    <cellStyle name="40% - Ênfase2 6 3 3 3" xfId="6855" xr:uid="{C705A13E-B8BC-4D23-B4BC-C0BAACB163EC}"/>
    <cellStyle name="40% - Ênfase2 6 3 4" xfId="3243" xr:uid="{77EFC2A0-5673-4673-AA6E-B1984DE8B2C7}"/>
    <cellStyle name="40% - Ênfase2 6 3 5" xfId="5823" xr:uid="{1526A4D9-9F95-4D73-8090-0775F3F7FB55}"/>
    <cellStyle name="40% - Ênfase2 6 4" xfId="1676" xr:uid="{41CB0C6A-2102-4448-BCD9-C3B27F1F8A5E}"/>
    <cellStyle name="40% - Ênfase2 6 4 2" xfId="4276" xr:uid="{85C1FD98-59BA-4995-9F8A-049DAB686CB3}"/>
    <cellStyle name="40% - Ênfase2 6 4 3" xfId="6856" xr:uid="{5CD0A9B2-3D0F-489D-94B8-EB9DC4C89355}"/>
    <cellStyle name="40% - Ênfase2 6 5" xfId="1677" xr:uid="{DDD25CDA-B951-48D2-A227-F13F290EE4B4}"/>
    <cellStyle name="40% - Ênfase2 6 5 2" xfId="4277" xr:uid="{F114B6D3-0A79-47B5-9279-B54CAE53C434}"/>
    <cellStyle name="40% - Ênfase2 6 5 3" xfId="6857" xr:uid="{EBAA6814-CE81-4EEA-A5E8-B07BE6EFD8F1}"/>
    <cellStyle name="40% - Ênfase2 6 6" xfId="1678" xr:uid="{78CD2336-7552-42AE-A4AC-CD490E0029DC}"/>
    <cellStyle name="40% - Ênfase2 6 6 2" xfId="4278" xr:uid="{44744AF5-B7A4-4D45-B16A-259D1A423D46}"/>
    <cellStyle name="40% - Ênfase2 6 6 3" xfId="6858" xr:uid="{6EA1784D-6180-4AA1-884C-8E98D6577270}"/>
    <cellStyle name="40% - Ênfase2 6 7" xfId="2800" xr:uid="{ACEF283D-34FA-413D-AF5F-A51DE06FF248}"/>
    <cellStyle name="40% - Ênfase2 6 8" xfId="5380" xr:uid="{B777E53D-3201-4A3E-AB08-CB4582BF1EDB}"/>
    <cellStyle name="40% - Ênfase2 7" xfId="295" xr:uid="{D236CF78-E57D-40A9-BE9A-9939B27EACC8}"/>
    <cellStyle name="40% - Ênfase2 7 2" xfId="1679" xr:uid="{54F44EF6-D583-4EBE-B9A8-2749DF03F51C}"/>
    <cellStyle name="40% - Ênfase2 7 2 2" xfId="4279" xr:uid="{BEB4F904-F83B-419A-8CC4-40E4E671F321}"/>
    <cellStyle name="40% - Ênfase2 7 2 3" xfId="6859" xr:uid="{6DF0297D-F79F-4E6F-90D7-4948C561ED62}"/>
    <cellStyle name="40% - Ênfase2 7 3" xfId="1680" xr:uid="{548DC5D2-504D-4DD7-B5AE-5E4FE641899E}"/>
    <cellStyle name="40% - Ênfase2 7 3 2" xfId="4280" xr:uid="{BF0405B1-30FC-4E03-9230-F705C27A83E0}"/>
    <cellStyle name="40% - Ênfase2 7 3 3" xfId="6860" xr:uid="{880C1733-919D-48BA-8568-74E4ABD2244D}"/>
    <cellStyle name="40% - Ênfase2 7 4" xfId="1681" xr:uid="{51052A65-F503-4E6E-B4C3-E79AE1501221}"/>
    <cellStyle name="40% - Ênfase2 7 4 2" xfId="4281" xr:uid="{5BDCDB13-8CEA-469A-83F3-8BE9F64A6136}"/>
    <cellStyle name="40% - Ênfase2 7 4 3" xfId="6861" xr:uid="{D9080EA9-40DD-4C08-997A-65DDB062EE13}"/>
    <cellStyle name="40% - Ênfase2 7 5" xfId="2896" xr:uid="{032317A9-76DC-4C25-A2B7-BF211FAA055E}"/>
    <cellStyle name="40% - Ênfase2 7 6" xfId="5476" xr:uid="{67A82C47-446F-4F72-9759-4F7AACDDAD42}"/>
    <cellStyle name="40% - Ênfase2 8" xfId="516" xr:uid="{3109A30A-273C-4563-98A5-337746C558DA}"/>
    <cellStyle name="40% - Ênfase2 8 2" xfId="1682" xr:uid="{7C93739A-2771-4C13-8040-9F8539ABA1CB}"/>
    <cellStyle name="40% - Ênfase2 8 2 2" xfId="4282" xr:uid="{20B72B46-A6B3-46F3-8D3D-FEA3C35B643A}"/>
    <cellStyle name="40% - Ênfase2 8 2 3" xfId="6862" xr:uid="{C5926AFE-F0E6-4059-AC20-D66A88DA7EDB}"/>
    <cellStyle name="40% - Ênfase2 8 3" xfId="1683" xr:uid="{6248DD02-7BB7-4528-90FD-B2BB038EC0C8}"/>
    <cellStyle name="40% - Ênfase2 8 3 2" xfId="4283" xr:uid="{82EAEAE4-E0AE-4B3D-AF17-5EE928454918}"/>
    <cellStyle name="40% - Ênfase2 8 3 3" xfId="6863" xr:uid="{89AF010B-BE93-4E8E-8047-FEB04341FE0A}"/>
    <cellStyle name="40% - Ênfase2 8 4" xfId="1684" xr:uid="{CA06867A-ABF2-4743-8E13-686D40B07208}"/>
    <cellStyle name="40% - Ênfase2 8 4 2" xfId="4284" xr:uid="{1479BD3A-87F4-4B4E-A22A-059AD79A37ED}"/>
    <cellStyle name="40% - Ênfase2 8 4 3" xfId="6864" xr:uid="{BA8EBE54-4772-4445-9237-7355D851DF12}"/>
    <cellStyle name="40% - Ênfase2 8 5" xfId="3117" xr:uid="{272DF4E7-614E-4880-8321-A26A563E4722}"/>
    <cellStyle name="40% - Ênfase2 8 6" xfId="5697" xr:uid="{9288FA95-8B35-45A2-8F97-7C599BAE43F6}"/>
    <cellStyle name="40% - Ênfase2 9" xfId="1685" xr:uid="{E34E24DD-DBD7-4AFE-AF72-694F31BDE1B7}"/>
    <cellStyle name="40% - Ênfase2 9 2" xfId="4285" xr:uid="{716B0E38-3163-4CFD-BBC2-1B975A38A235}"/>
    <cellStyle name="40% - Ênfase2 9 3" xfId="6865" xr:uid="{769C47D3-CA7F-4411-9575-087B129D1BBC}"/>
    <cellStyle name="40% - Ênfase3" xfId="42" builtinId="39" customBuiltin="1"/>
    <cellStyle name="40% - Ênfase3 10" xfId="1686" xr:uid="{C0C96672-C789-4EAD-8260-624198DD3608}"/>
    <cellStyle name="40% - Ênfase3 10 2" xfId="4286" xr:uid="{27AA2FF0-F5B7-48BF-B25A-93E7670F8D89}"/>
    <cellStyle name="40% - Ênfase3 10 3" xfId="6866" xr:uid="{75564F71-188F-47F4-A97D-10ED6559E5D6}"/>
    <cellStyle name="40% - Ênfase3 11" xfId="1687" xr:uid="{A6C4FA1E-6337-4887-9CEC-4B274517145D}"/>
    <cellStyle name="40% - Ênfase3 11 2" xfId="4287" xr:uid="{6C25E34D-F284-4361-8D1C-AF0F39E03151}"/>
    <cellStyle name="40% - Ênfase3 11 3" xfId="6867" xr:uid="{593178E6-CB54-4A03-8EBB-E1A13552D083}"/>
    <cellStyle name="40% - Ênfase3 12" xfId="2650" xr:uid="{00B4C0A2-CCB7-46EE-AFA7-F4BBD9B2BCB2}"/>
    <cellStyle name="40% - Ênfase3 12 2" xfId="5233" xr:uid="{7798CA02-95FA-4093-B78A-DB4D24B38FD1}"/>
    <cellStyle name="40% - Ênfase3 12 3" xfId="7813" xr:uid="{0563CC2A-DBFF-4438-9A39-D6EB88D8B30C}"/>
    <cellStyle name="40% - Ênfase3 13" xfId="2675" xr:uid="{2E3A91D7-D8B0-41F9-9774-ADA5A0208F3B}"/>
    <cellStyle name="40% - Ênfase3 14" xfId="5255" xr:uid="{34DF1690-4683-49F3-9376-9C0E171ED220}"/>
    <cellStyle name="40% - Ênfase3 2" xfId="87" xr:uid="{22873961-473B-482F-9B74-BF5AEBAE7C29}"/>
    <cellStyle name="40% - Ênfase3 2 10" xfId="1688" xr:uid="{6E46790D-422F-402F-B307-A5FC8896F053}"/>
    <cellStyle name="40% - Ênfase3 2 10 2" xfId="4288" xr:uid="{61F3426E-FEED-4D0E-8B7C-355F9C4F2397}"/>
    <cellStyle name="40% - Ênfase3 2 10 3" xfId="6868" xr:uid="{277E8E62-918C-4D8D-948F-2BD691FAC02A}"/>
    <cellStyle name="40% - Ênfase3 2 11" xfId="2693" xr:uid="{5CA72FC9-E39A-4BD8-84D2-B55078D52CCA}"/>
    <cellStyle name="40% - Ênfase3 2 12" xfId="5273" xr:uid="{3E0F6A56-60DE-4AC8-A6A5-D8D924233089}"/>
    <cellStyle name="40% - Ênfase3 2 2" xfId="162" xr:uid="{C38E433C-E7C0-495B-8312-372D5307FA25}"/>
    <cellStyle name="40% - Ênfase3 2 2 2" xfId="258" xr:uid="{A81E4B03-D2F5-404A-818A-E797370883AB}"/>
    <cellStyle name="40% - Ênfase3 2 2 2 2" xfId="479" xr:uid="{7ED3567F-4077-412E-B79E-007A3C4C3BFF}"/>
    <cellStyle name="40% - Ênfase3 2 2 2 2 2" xfId="1689" xr:uid="{53232D06-2A7F-4035-80DD-3E13A5F0C007}"/>
    <cellStyle name="40% - Ênfase3 2 2 2 2 2 2" xfId="4289" xr:uid="{14229514-7612-4E9F-AD43-C146EF2983CA}"/>
    <cellStyle name="40% - Ênfase3 2 2 2 2 2 3" xfId="6869" xr:uid="{67CF2024-63D6-4C5C-A885-23EA3E81291D}"/>
    <cellStyle name="40% - Ênfase3 2 2 2 2 3" xfId="1690" xr:uid="{96FB77B3-08B0-47DF-A71F-19ED6B2A505A}"/>
    <cellStyle name="40% - Ênfase3 2 2 2 2 3 2" xfId="4290" xr:uid="{F8DCF63D-30D0-4F38-8302-4600D50621A7}"/>
    <cellStyle name="40% - Ênfase3 2 2 2 2 3 3" xfId="6870" xr:uid="{9242FC0E-4694-4413-BDC7-F9B79250B9E5}"/>
    <cellStyle name="40% - Ênfase3 2 2 2 2 4" xfId="1691" xr:uid="{00247670-E7FF-4D6A-B583-22382F0F1846}"/>
    <cellStyle name="40% - Ênfase3 2 2 2 2 4 2" xfId="4291" xr:uid="{8ED249C0-77A8-46FC-A516-99FAAC3D8370}"/>
    <cellStyle name="40% - Ênfase3 2 2 2 2 4 3" xfId="6871" xr:uid="{53AA2D18-9870-4290-B9FF-70ABF745C21B}"/>
    <cellStyle name="40% - Ênfase3 2 2 2 2 5" xfId="3080" xr:uid="{B68134EA-FD13-4812-9246-F35D5D64E969}"/>
    <cellStyle name="40% - Ênfase3 2 2 2 2 6" xfId="5660" xr:uid="{83645B28-41CA-465B-B20F-222188C435A8}"/>
    <cellStyle name="40% - Ênfase3 2 2 2 3" xfId="700" xr:uid="{6F140AA7-018E-4B94-B9E3-97AC7377DFAA}"/>
    <cellStyle name="40% - Ênfase3 2 2 2 3 2" xfId="1692" xr:uid="{A793379E-95D4-4E22-B7F6-D5B0E18469D1}"/>
    <cellStyle name="40% - Ênfase3 2 2 2 3 2 2" xfId="4292" xr:uid="{7C781607-2CF1-4F34-8B4E-23FE7121597E}"/>
    <cellStyle name="40% - Ênfase3 2 2 2 3 2 3" xfId="6872" xr:uid="{92519598-C765-40E6-826B-9713181925CD}"/>
    <cellStyle name="40% - Ênfase3 2 2 2 3 3" xfId="1693" xr:uid="{028AED6F-426D-4DE7-91E6-76CA635EE1FB}"/>
    <cellStyle name="40% - Ênfase3 2 2 2 3 3 2" xfId="4293" xr:uid="{87F38E8D-5EF0-4D4C-8130-07F4A205F668}"/>
    <cellStyle name="40% - Ênfase3 2 2 2 3 3 3" xfId="6873" xr:uid="{877E2FE2-0955-4080-896E-63CDC251118E}"/>
    <cellStyle name="40% - Ênfase3 2 2 2 3 4" xfId="3301" xr:uid="{BEE5F747-7D01-4920-9B47-8FAB700D12E9}"/>
    <cellStyle name="40% - Ênfase3 2 2 2 3 5" xfId="5881" xr:uid="{EEDC822C-A1E6-4085-B097-638F8ECE88BF}"/>
    <cellStyle name="40% - Ênfase3 2 2 2 4" xfId="1694" xr:uid="{AA7AB6DC-F9CC-48AB-8D72-67CFF449B2BA}"/>
    <cellStyle name="40% - Ênfase3 2 2 2 4 2" xfId="4294" xr:uid="{A0ECDCE5-8D1F-46FE-92A5-6353819E7378}"/>
    <cellStyle name="40% - Ênfase3 2 2 2 4 3" xfId="6874" xr:uid="{1F9B2F68-6E26-4B19-9D7D-9EDF0B84307E}"/>
    <cellStyle name="40% - Ênfase3 2 2 2 5" xfId="1695" xr:uid="{E2792118-7B34-41B2-8772-D6E8EE71E3D0}"/>
    <cellStyle name="40% - Ênfase3 2 2 2 5 2" xfId="4295" xr:uid="{FDB95319-0A62-4965-8757-E03277292A15}"/>
    <cellStyle name="40% - Ênfase3 2 2 2 5 3" xfId="6875" xr:uid="{7BF461C8-635C-4BC5-91C5-AF17D9D425B5}"/>
    <cellStyle name="40% - Ênfase3 2 2 2 6" xfId="1696" xr:uid="{FF2C1C2B-508F-452D-94A7-A7B2AC94701F}"/>
    <cellStyle name="40% - Ênfase3 2 2 2 6 2" xfId="4296" xr:uid="{3300117A-7EFE-4465-A632-46AD3E8550BE}"/>
    <cellStyle name="40% - Ênfase3 2 2 2 6 3" xfId="6876" xr:uid="{626A7B8F-9B61-40DF-A073-537670C5C1E6}"/>
    <cellStyle name="40% - Ênfase3 2 2 2 7" xfId="2859" xr:uid="{3D643869-E6C9-492A-BE15-FBB24832833B}"/>
    <cellStyle name="40% - Ênfase3 2 2 2 8" xfId="5439" xr:uid="{439D0F70-F386-4932-8412-4518868A0ADA}"/>
    <cellStyle name="40% - Ênfase3 2 2 3" xfId="384" xr:uid="{2443DB4F-B44B-48EC-8C4A-19CE2879F51A}"/>
    <cellStyle name="40% - Ênfase3 2 2 3 2" xfId="1697" xr:uid="{917D60DE-CBBF-44FA-A6F1-1A4E7C22B6A7}"/>
    <cellStyle name="40% - Ênfase3 2 2 3 2 2" xfId="4297" xr:uid="{3D75AA8D-B278-455D-A931-B679A0D27036}"/>
    <cellStyle name="40% - Ênfase3 2 2 3 2 3" xfId="6877" xr:uid="{54A97B55-9CB1-4808-9EC4-6E6E68BEF69B}"/>
    <cellStyle name="40% - Ênfase3 2 2 3 3" xfId="1698" xr:uid="{056D210B-B845-49A1-9D3F-B866AE94D9B2}"/>
    <cellStyle name="40% - Ênfase3 2 2 3 3 2" xfId="4298" xr:uid="{E3A5EC94-FF73-4F33-8656-CC5BA3A117AF}"/>
    <cellStyle name="40% - Ênfase3 2 2 3 3 3" xfId="6878" xr:uid="{EC7B1F05-3506-49FE-B4E2-B6BAF35472DE}"/>
    <cellStyle name="40% - Ênfase3 2 2 3 4" xfId="1699" xr:uid="{51C178B9-AB44-4F45-B57D-198BF67EC00C}"/>
    <cellStyle name="40% - Ênfase3 2 2 3 4 2" xfId="4299" xr:uid="{090FD773-B432-4B6F-BE26-E82947B42F8F}"/>
    <cellStyle name="40% - Ênfase3 2 2 3 4 3" xfId="6879" xr:uid="{54B99E81-3213-4E89-BD32-F7189BDCC85E}"/>
    <cellStyle name="40% - Ênfase3 2 2 3 5" xfId="2985" xr:uid="{7AACAD96-8FEA-4FD1-BAF1-A5D7D9C0D32F}"/>
    <cellStyle name="40% - Ênfase3 2 2 3 6" xfId="5565" xr:uid="{36907735-AEE2-49FB-940C-1859D86CD0D7}"/>
    <cellStyle name="40% - Ênfase3 2 2 4" xfId="605" xr:uid="{A569752B-5D3D-4096-8CD8-C3045861EA4E}"/>
    <cellStyle name="40% - Ênfase3 2 2 4 2" xfId="1700" xr:uid="{9B3BF0BE-90AD-457A-8FC4-08E723BF33FB}"/>
    <cellStyle name="40% - Ênfase3 2 2 4 2 2" xfId="4300" xr:uid="{3B0708AA-9266-4AD8-BDD1-641D1A4C3D6D}"/>
    <cellStyle name="40% - Ênfase3 2 2 4 2 3" xfId="6880" xr:uid="{FAA0706A-C8EB-4F61-8CCC-FC474F4C06A7}"/>
    <cellStyle name="40% - Ênfase3 2 2 4 3" xfId="1701" xr:uid="{5D39E7F5-7B21-48F8-8475-C2D086F3FCAF}"/>
    <cellStyle name="40% - Ênfase3 2 2 4 3 2" xfId="4301" xr:uid="{C3354A38-21B3-4632-BD2B-832E253BDA40}"/>
    <cellStyle name="40% - Ênfase3 2 2 4 3 3" xfId="6881" xr:uid="{8A733B31-B047-4A1E-B5EA-4288FE845982}"/>
    <cellStyle name="40% - Ênfase3 2 2 4 4" xfId="1702" xr:uid="{F7D0AA89-04A6-496E-A54F-2C5DAC49A942}"/>
    <cellStyle name="40% - Ênfase3 2 2 4 4 2" xfId="4302" xr:uid="{7565A0E0-C437-4D28-8E6C-D3EAF3A193DC}"/>
    <cellStyle name="40% - Ênfase3 2 2 4 4 3" xfId="6882" xr:uid="{AB377A49-44D8-439A-A9DF-134FEF50690D}"/>
    <cellStyle name="40% - Ênfase3 2 2 4 5" xfId="3206" xr:uid="{8D6B3BFA-A6F2-4901-A60E-584D16EE4094}"/>
    <cellStyle name="40% - Ênfase3 2 2 4 6" xfId="5786" xr:uid="{3B03ACCC-2F6C-4C7B-BB08-3E7AE7AA6ED7}"/>
    <cellStyle name="40% - Ênfase3 2 2 5" xfId="1703" xr:uid="{971EE368-8979-4C28-A0EA-F3C65529136D}"/>
    <cellStyle name="40% - Ênfase3 2 2 5 2" xfId="4303" xr:uid="{7C4F6F31-599A-4738-8526-817766DE4579}"/>
    <cellStyle name="40% - Ênfase3 2 2 5 3" xfId="6883" xr:uid="{47AA1B80-E898-402D-A0DC-152A6F8F8B6F}"/>
    <cellStyle name="40% - Ênfase3 2 2 6" xfId="1704" xr:uid="{AB02802C-8C9A-4B72-A19D-4DDDFA18B154}"/>
    <cellStyle name="40% - Ênfase3 2 2 6 2" xfId="4304" xr:uid="{C32AEA60-BB13-48CD-B0D3-C99BD8A7458E}"/>
    <cellStyle name="40% - Ênfase3 2 2 6 3" xfId="6884" xr:uid="{916AE437-F097-4606-B121-77EC78D91160}"/>
    <cellStyle name="40% - Ênfase3 2 2 7" xfId="1705" xr:uid="{0CEF8777-C670-4A25-8CA8-E67C7D2C1868}"/>
    <cellStyle name="40% - Ênfase3 2 2 7 2" xfId="4305" xr:uid="{5DAE3F15-EB83-4A6A-82B7-C164FCC4332F}"/>
    <cellStyle name="40% - Ênfase3 2 2 7 3" xfId="6885" xr:uid="{A27DF577-172E-4D91-8A86-B914A8F7775F}"/>
    <cellStyle name="40% - Ênfase3 2 2 8" xfId="2763" xr:uid="{BC4BD356-3330-4AAE-88DB-B9FCB9F5D760}"/>
    <cellStyle name="40% - Ênfase3 2 2 9" xfId="5343" xr:uid="{EE2517A4-46AC-4103-9FF0-BBD4A34F4C50}"/>
    <cellStyle name="40% - Ênfase3 2 3" xfId="186" xr:uid="{DE7C4DED-B633-4716-AF64-9D4BFBE29573}"/>
    <cellStyle name="40% - Ênfase3 2 3 2" xfId="282" xr:uid="{824274B2-3BF7-4F29-8ECA-CC8AF661AEEF}"/>
    <cellStyle name="40% - Ênfase3 2 3 2 2" xfId="503" xr:uid="{0864C17D-EE68-48ED-8CC5-F4CFF13DBB7D}"/>
    <cellStyle name="40% - Ênfase3 2 3 2 2 2" xfId="1706" xr:uid="{9142D0E8-8F25-4029-9368-C1FE7DAD9B00}"/>
    <cellStyle name="40% - Ênfase3 2 3 2 2 2 2" xfId="4306" xr:uid="{0ADF13D6-EC32-443D-BF58-BD8DE9658CE1}"/>
    <cellStyle name="40% - Ênfase3 2 3 2 2 2 3" xfId="6886" xr:uid="{517D514F-C193-49C6-A8D1-89A5F7920ED3}"/>
    <cellStyle name="40% - Ênfase3 2 3 2 2 3" xfId="1707" xr:uid="{23F610A8-DB96-407A-8266-DC1CD2CD7C18}"/>
    <cellStyle name="40% - Ênfase3 2 3 2 2 3 2" xfId="4307" xr:uid="{9661BC80-D34B-42F3-9B80-906CB7C8E556}"/>
    <cellStyle name="40% - Ênfase3 2 3 2 2 3 3" xfId="6887" xr:uid="{6C34415F-EC1D-41A8-9B62-51B405E41A52}"/>
    <cellStyle name="40% - Ênfase3 2 3 2 2 4" xfId="1708" xr:uid="{B35B28E6-0CE3-4A02-B432-1F3838F183A5}"/>
    <cellStyle name="40% - Ênfase3 2 3 2 2 4 2" xfId="4308" xr:uid="{D66A55D7-1A92-41E0-A861-F3FC9E76B90D}"/>
    <cellStyle name="40% - Ênfase3 2 3 2 2 4 3" xfId="6888" xr:uid="{5211FACF-AD0F-4A89-885D-60CBC694FBBE}"/>
    <cellStyle name="40% - Ênfase3 2 3 2 2 5" xfId="3104" xr:uid="{97CB89C2-26C5-4256-BBFA-04751CE22455}"/>
    <cellStyle name="40% - Ênfase3 2 3 2 2 6" xfId="5684" xr:uid="{2370E4C6-D28D-4839-A012-9DEE14A69C6B}"/>
    <cellStyle name="40% - Ênfase3 2 3 2 3" xfId="724" xr:uid="{095123BD-A92A-433A-9E45-F559A6DE4212}"/>
    <cellStyle name="40% - Ênfase3 2 3 2 3 2" xfId="1709" xr:uid="{7E243F41-9686-4F96-AA93-860DA6214B20}"/>
    <cellStyle name="40% - Ênfase3 2 3 2 3 2 2" xfId="4309" xr:uid="{F80A1449-7935-4E51-908E-29858F28549C}"/>
    <cellStyle name="40% - Ênfase3 2 3 2 3 2 3" xfId="6889" xr:uid="{B85B47D4-3852-4BC9-B312-AECB9AA8802E}"/>
    <cellStyle name="40% - Ênfase3 2 3 2 3 3" xfId="1710" xr:uid="{2F1CCDF9-7A8B-4339-9502-ECA415E1A1C4}"/>
    <cellStyle name="40% - Ênfase3 2 3 2 3 3 2" xfId="4310" xr:uid="{F4AD2275-A98B-47CF-B9F4-FB0A67761F8D}"/>
    <cellStyle name="40% - Ênfase3 2 3 2 3 3 3" xfId="6890" xr:uid="{ECC1CD70-CCFC-4396-B0A1-91047EF5EE99}"/>
    <cellStyle name="40% - Ênfase3 2 3 2 3 4" xfId="3325" xr:uid="{C3958E8E-D8A7-4001-B708-42EAD8386484}"/>
    <cellStyle name="40% - Ênfase3 2 3 2 3 5" xfId="5905" xr:uid="{F94E4ADC-B60A-4813-9395-6EE1626DE3D5}"/>
    <cellStyle name="40% - Ênfase3 2 3 2 4" xfId="1711" xr:uid="{6DD150D0-0A1F-4080-A99E-3B26AA2AE2BD}"/>
    <cellStyle name="40% - Ênfase3 2 3 2 4 2" xfId="4311" xr:uid="{FE6102FF-2452-4321-A52E-C89B30D68923}"/>
    <cellStyle name="40% - Ênfase3 2 3 2 4 3" xfId="6891" xr:uid="{304830D9-77E7-41C5-89CC-3A7C1F2E9D96}"/>
    <cellStyle name="40% - Ênfase3 2 3 2 5" xfId="1712" xr:uid="{ABF6BED4-3BA0-495B-8AC0-28571018D447}"/>
    <cellStyle name="40% - Ênfase3 2 3 2 5 2" xfId="4312" xr:uid="{FB76A5B0-CD2F-45D4-915A-7A27C46C5673}"/>
    <cellStyle name="40% - Ênfase3 2 3 2 5 3" xfId="6892" xr:uid="{BBD18984-FAC3-4D0F-A6FF-484E4F64DCFF}"/>
    <cellStyle name="40% - Ênfase3 2 3 2 6" xfId="1713" xr:uid="{6D434B1E-9BBD-43F4-9BF0-CE90808174DD}"/>
    <cellStyle name="40% - Ênfase3 2 3 2 6 2" xfId="4313" xr:uid="{A12E3803-83ED-4255-B020-855ABD7759B1}"/>
    <cellStyle name="40% - Ênfase3 2 3 2 6 3" xfId="6893" xr:uid="{43C44EBB-192A-4D3F-A198-91BAF91138AB}"/>
    <cellStyle name="40% - Ênfase3 2 3 2 7" xfId="2883" xr:uid="{AD588B20-C8DF-4EE0-A5E7-995B8F6C76D2}"/>
    <cellStyle name="40% - Ênfase3 2 3 2 8" xfId="5463" xr:uid="{2D15F986-328E-4534-8D42-175B5BC27FBF}"/>
    <cellStyle name="40% - Ênfase3 2 3 3" xfId="408" xr:uid="{A610CCF4-61AC-4A93-BFD8-3BA62DABFEDE}"/>
    <cellStyle name="40% - Ênfase3 2 3 3 2" xfId="1714" xr:uid="{5C9F38ED-6A57-4111-99C8-1C11A40E782D}"/>
    <cellStyle name="40% - Ênfase3 2 3 3 2 2" xfId="4314" xr:uid="{A669FD72-A4D3-4919-8EA0-BCDD022BBE59}"/>
    <cellStyle name="40% - Ênfase3 2 3 3 2 3" xfId="6894" xr:uid="{DD294039-7D5F-461F-9713-461DB07E11B0}"/>
    <cellStyle name="40% - Ênfase3 2 3 3 3" xfId="1715" xr:uid="{4C39D01D-8BCC-4A48-A106-DAD4C78FD63D}"/>
    <cellStyle name="40% - Ênfase3 2 3 3 3 2" xfId="4315" xr:uid="{F5986F4B-B835-4E22-9465-C0E83677BECC}"/>
    <cellStyle name="40% - Ênfase3 2 3 3 3 3" xfId="6895" xr:uid="{B9CEF3F1-40F7-4945-ADAC-90E4949B6A81}"/>
    <cellStyle name="40% - Ênfase3 2 3 3 4" xfId="1716" xr:uid="{07EA7DFB-C459-459D-97AF-6CF8AD555A83}"/>
    <cellStyle name="40% - Ênfase3 2 3 3 4 2" xfId="4316" xr:uid="{CA99E9DB-5600-4776-B8BA-8F54C0CBDCAB}"/>
    <cellStyle name="40% - Ênfase3 2 3 3 4 3" xfId="6896" xr:uid="{EAEE5C9A-3F3B-4E8A-9215-0F563ECD0AC8}"/>
    <cellStyle name="40% - Ênfase3 2 3 3 5" xfId="3009" xr:uid="{51D34464-17B6-407B-B2BC-52CEABF702B4}"/>
    <cellStyle name="40% - Ênfase3 2 3 3 6" xfId="5589" xr:uid="{917BAEE5-7DE2-49A9-BA0D-D0939386C946}"/>
    <cellStyle name="40% - Ênfase3 2 3 4" xfId="629" xr:uid="{57C8CA13-FCBF-4976-B9C7-36756B8BA361}"/>
    <cellStyle name="40% - Ênfase3 2 3 4 2" xfId="1717" xr:uid="{504D51BE-2ED5-4E4B-BAB7-D34062C38F3F}"/>
    <cellStyle name="40% - Ênfase3 2 3 4 2 2" xfId="4317" xr:uid="{9780AC20-E2DF-451E-B1A6-8EC44177455F}"/>
    <cellStyle name="40% - Ênfase3 2 3 4 2 3" xfId="6897" xr:uid="{791B6948-C79D-4B2D-8BE7-F3A67E30E3AD}"/>
    <cellStyle name="40% - Ênfase3 2 3 4 3" xfId="1718" xr:uid="{FEDDD63C-254C-4404-9222-442953ECDC5F}"/>
    <cellStyle name="40% - Ênfase3 2 3 4 3 2" xfId="4318" xr:uid="{C00486F4-B2FF-495E-9714-7A9F16D2E0F2}"/>
    <cellStyle name="40% - Ênfase3 2 3 4 3 3" xfId="6898" xr:uid="{D89ADAAF-22F1-4A47-94C5-407E8C564976}"/>
    <cellStyle name="40% - Ênfase3 2 3 4 4" xfId="1719" xr:uid="{396B795E-9F08-464E-A15B-251EA4BDC085}"/>
    <cellStyle name="40% - Ênfase3 2 3 4 4 2" xfId="4319" xr:uid="{CB15F291-AF7A-442F-B27E-FA61719A6A45}"/>
    <cellStyle name="40% - Ênfase3 2 3 4 4 3" xfId="6899" xr:uid="{2ECE3843-A493-4A8C-8ED7-C9B5DA87622D}"/>
    <cellStyle name="40% - Ênfase3 2 3 4 5" xfId="3230" xr:uid="{287D0EB8-6EC4-4947-BAF6-A69C0CEA453A}"/>
    <cellStyle name="40% - Ênfase3 2 3 4 6" xfId="5810" xr:uid="{ACE6A7F2-390F-44CC-B524-2820B1B83E17}"/>
    <cellStyle name="40% - Ênfase3 2 3 5" xfId="1720" xr:uid="{4892880B-83E8-419F-8F15-B5E473A0DFE0}"/>
    <cellStyle name="40% - Ênfase3 2 3 5 2" xfId="4320" xr:uid="{4547DF88-5954-4E1C-B5FF-3261FB1D77A5}"/>
    <cellStyle name="40% - Ênfase3 2 3 5 3" xfId="6900" xr:uid="{790CD352-5890-4E03-944C-0B72CFFC61FB}"/>
    <cellStyle name="40% - Ênfase3 2 3 6" xfId="1721" xr:uid="{961E79AD-1C91-4AF9-A373-BDE4275ADDA9}"/>
    <cellStyle name="40% - Ênfase3 2 3 6 2" xfId="4321" xr:uid="{F18FCE2E-D17F-4F16-BD19-DFE1BB2E8ADA}"/>
    <cellStyle name="40% - Ênfase3 2 3 6 3" xfId="6901" xr:uid="{564C4033-4DE0-404F-A7FC-AE3264BB3AD0}"/>
    <cellStyle name="40% - Ênfase3 2 3 7" xfId="1722" xr:uid="{3FCD0DA1-085B-4EA5-A37B-88348696C960}"/>
    <cellStyle name="40% - Ênfase3 2 3 7 2" xfId="4322" xr:uid="{0F593F9C-223F-42DA-8AE6-D8A8D3ECB79A}"/>
    <cellStyle name="40% - Ênfase3 2 3 7 3" xfId="6902" xr:uid="{64C2BDA6-60BD-4768-AB70-2BDB7575C8BC}"/>
    <cellStyle name="40% - Ênfase3 2 3 8" xfId="2787" xr:uid="{2B58282A-A1DD-4158-9C24-E3B398CC9E04}"/>
    <cellStyle name="40% - Ênfase3 2 3 9" xfId="5367" xr:uid="{BF869204-2F53-4B74-80FB-484F053A8AB6}"/>
    <cellStyle name="40% - Ênfase3 2 4" xfId="120" xr:uid="{6539ED93-3FBD-40E1-A2FB-DF362413AEE8}"/>
    <cellStyle name="40% - Ênfase3 2 4 2" xfId="346" xr:uid="{5E76F2F6-BB75-42A3-AEEB-ECC55BE42C4D}"/>
    <cellStyle name="40% - Ênfase3 2 4 2 2" xfId="1723" xr:uid="{5D8424D8-E548-40F9-8D45-BAA0F5D07DE3}"/>
    <cellStyle name="40% - Ênfase3 2 4 2 2 2" xfId="4323" xr:uid="{F81BD72B-CAE3-4CA7-B346-6B7D19351E8A}"/>
    <cellStyle name="40% - Ênfase3 2 4 2 2 3" xfId="6903" xr:uid="{9419CCEE-0B64-40E1-BB58-F389B77DBAFA}"/>
    <cellStyle name="40% - Ênfase3 2 4 2 3" xfId="1724" xr:uid="{DCABAC3D-D1B8-4C15-8992-4FA0F48C14A9}"/>
    <cellStyle name="40% - Ênfase3 2 4 2 3 2" xfId="4324" xr:uid="{269A475A-1AC1-40E7-A3E1-51C4452B95D5}"/>
    <cellStyle name="40% - Ênfase3 2 4 2 3 3" xfId="6904" xr:uid="{1957D4EE-2670-4BDB-886C-5BC6959C99C1}"/>
    <cellStyle name="40% - Ênfase3 2 4 2 4" xfId="1725" xr:uid="{3C28CEAE-331B-4A06-9753-EE484038074A}"/>
    <cellStyle name="40% - Ênfase3 2 4 2 4 2" xfId="4325" xr:uid="{196AEAB5-65AD-43B5-A4B5-B59C77B0DAA2}"/>
    <cellStyle name="40% - Ênfase3 2 4 2 4 3" xfId="6905" xr:uid="{38FF60DE-DE8D-4445-93C0-13BFB0D882A7}"/>
    <cellStyle name="40% - Ênfase3 2 4 2 5" xfId="2947" xr:uid="{7F4872AA-DB38-4DEA-B76E-1D87CE2EEE3C}"/>
    <cellStyle name="40% - Ênfase3 2 4 2 6" xfId="5527" xr:uid="{87D79BFE-B6C0-4363-BDBF-C3E754B72B85}"/>
    <cellStyle name="40% - Ênfase3 2 4 3" xfId="567" xr:uid="{8DDAC30E-AC2C-4662-9A45-7AC00EEA6E57}"/>
    <cellStyle name="40% - Ênfase3 2 4 3 2" xfId="1726" xr:uid="{9895524C-4D9B-4C34-B625-338FA9F3E3C4}"/>
    <cellStyle name="40% - Ênfase3 2 4 3 2 2" xfId="4326" xr:uid="{642B24F6-69CA-4142-8E45-C90B924E09E7}"/>
    <cellStyle name="40% - Ênfase3 2 4 3 2 3" xfId="6906" xr:uid="{374F450B-49E5-4F8F-AC7D-278662AAE3FA}"/>
    <cellStyle name="40% - Ênfase3 2 4 3 3" xfId="1727" xr:uid="{EE373338-B258-440A-9EED-5DD0E0ADFEAF}"/>
    <cellStyle name="40% - Ênfase3 2 4 3 3 2" xfId="4327" xr:uid="{11B9B734-361C-4963-BC1F-6854EDBECBE5}"/>
    <cellStyle name="40% - Ênfase3 2 4 3 3 3" xfId="6907" xr:uid="{9642BCA4-5A06-4560-8CC2-3B61E522439A}"/>
    <cellStyle name="40% - Ênfase3 2 4 3 4" xfId="3168" xr:uid="{EBE4E5F0-4467-4BB0-BEA4-5249648BB2E0}"/>
    <cellStyle name="40% - Ênfase3 2 4 3 5" xfId="5748" xr:uid="{81983069-E579-40CC-BC5D-6420AD19D2EB}"/>
    <cellStyle name="40% - Ênfase3 2 4 4" xfId="1728" xr:uid="{9B56EE13-1DA1-4565-9540-D2C94768D3FE}"/>
    <cellStyle name="40% - Ênfase3 2 4 4 2" xfId="4328" xr:uid="{9955B886-C4BE-4E3E-A469-FED5E01F9A43}"/>
    <cellStyle name="40% - Ênfase3 2 4 4 3" xfId="6908" xr:uid="{2F12EEAD-DE4A-4001-A2DE-F7CD9BA56CFB}"/>
    <cellStyle name="40% - Ênfase3 2 4 5" xfId="1729" xr:uid="{91AD0EBD-7F1C-4B8E-A2E6-17B800C3FCFB}"/>
    <cellStyle name="40% - Ênfase3 2 4 5 2" xfId="4329" xr:uid="{0F4B4552-E483-4848-B416-E312A638C630}"/>
    <cellStyle name="40% - Ênfase3 2 4 5 3" xfId="6909" xr:uid="{C35397C9-3C66-42FE-B52A-6F554163A8E4}"/>
    <cellStyle name="40% - Ênfase3 2 4 6" xfId="1730" xr:uid="{D1DD68A2-DAF6-432D-814F-89561EEE21A0}"/>
    <cellStyle name="40% - Ênfase3 2 4 6 2" xfId="4330" xr:uid="{1DB67ACD-BAF1-43EF-956E-4A54131B5443}"/>
    <cellStyle name="40% - Ênfase3 2 4 6 3" xfId="6910" xr:uid="{98CC4A5E-75C1-4030-BC62-21CD1BAB7DFD}"/>
    <cellStyle name="40% - Ênfase3 2 4 7" xfId="2725" xr:uid="{D6535A92-A8C7-46EF-A933-52687A20E7DE}"/>
    <cellStyle name="40% - Ênfase3 2 4 8" xfId="5305" xr:uid="{C4012A11-8C34-41F8-A86F-59F5F186FA62}"/>
    <cellStyle name="40% - Ênfase3 2 5" xfId="218" xr:uid="{1CEE52D4-2A5A-4FD0-B4E1-C1D7A41846E3}"/>
    <cellStyle name="40% - Ênfase3 2 5 2" xfId="439" xr:uid="{CA4AFEDF-7F78-4949-8CEE-6930BBC5B737}"/>
    <cellStyle name="40% - Ênfase3 2 5 2 2" xfId="1731" xr:uid="{16017225-5EA2-41ED-B14D-6BC2E886BFA5}"/>
    <cellStyle name="40% - Ênfase3 2 5 2 2 2" xfId="4331" xr:uid="{9A329355-88CA-4CBE-B6C5-7D98394DC0A9}"/>
    <cellStyle name="40% - Ênfase3 2 5 2 2 3" xfId="6911" xr:uid="{15E85D06-36AE-4DF0-BFC7-0809115EED81}"/>
    <cellStyle name="40% - Ênfase3 2 5 2 3" xfId="1732" xr:uid="{F901CFEE-0571-4680-88E6-1B49FAB16BE7}"/>
    <cellStyle name="40% - Ênfase3 2 5 2 3 2" xfId="4332" xr:uid="{826D167E-06B9-464E-9CFC-DB784DAA36D8}"/>
    <cellStyle name="40% - Ênfase3 2 5 2 3 3" xfId="6912" xr:uid="{1B44A55F-54BC-420D-8C6C-9E661220A8E7}"/>
    <cellStyle name="40% - Ênfase3 2 5 2 4" xfId="1733" xr:uid="{3BFD3533-DE80-4E95-8283-FE1EBB9BD469}"/>
    <cellStyle name="40% - Ênfase3 2 5 2 4 2" xfId="4333" xr:uid="{AAB6036E-2F26-4A44-9A82-E67D2C85B117}"/>
    <cellStyle name="40% - Ênfase3 2 5 2 4 3" xfId="6913" xr:uid="{0D9159E3-647C-4AB3-A4E3-40240EC46FB1}"/>
    <cellStyle name="40% - Ênfase3 2 5 2 5" xfId="3040" xr:uid="{7E965667-E904-4A75-88CA-8A9B2E4E9162}"/>
    <cellStyle name="40% - Ênfase3 2 5 2 6" xfId="5620" xr:uid="{84A54A64-6C5C-4608-93E1-8D770C73A130}"/>
    <cellStyle name="40% - Ênfase3 2 5 3" xfId="660" xr:uid="{0824A00F-9440-4400-BDD0-276C528BA48E}"/>
    <cellStyle name="40% - Ênfase3 2 5 3 2" xfId="1734" xr:uid="{6DBAC748-400F-43C7-A92D-D8C83C1E298A}"/>
    <cellStyle name="40% - Ênfase3 2 5 3 2 2" xfId="4334" xr:uid="{BCC041A9-4B0F-478D-8F7E-F3A4A12ACB69}"/>
    <cellStyle name="40% - Ênfase3 2 5 3 2 3" xfId="6914" xr:uid="{BA5B9BA4-D876-47D7-9B94-75BBE8CBC6DA}"/>
    <cellStyle name="40% - Ênfase3 2 5 3 3" xfId="1735" xr:uid="{A1EEFBB7-282C-4264-AEB0-8AF381815056}"/>
    <cellStyle name="40% - Ênfase3 2 5 3 3 2" xfId="4335" xr:uid="{ACE70EE7-3E97-4468-8BB7-BD72A56E3119}"/>
    <cellStyle name="40% - Ênfase3 2 5 3 3 3" xfId="6915" xr:uid="{CD5A6852-6082-4CD0-833B-87F1DCBA160F}"/>
    <cellStyle name="40% - Ênfase3 2 5 3 4" xfId="3261" xr:uid="{6558BC80-1006-41FE-8C4E-FC4AFE606414}"/>
    <cellStyle name="40% - Ênfase3 2 5 3 5" xfId="5841" xr:uid="{ECB734BF-9C4D-4C67-97DA-6F90A037E88C}"/>
    <cellStyle name="40% - Ênfase3 2 5 4" xfId="1736" xr:uid="{88975496-A4C9-40F0-A514-BEAA612D164A}"/>
    <cellStyle name="40% - Ênfase3 2 5 4 2" xfId="4336" xr:uid="{7EF3994D-85BA-4E9C-A99A-580F076D6FD1}"/>
    <cellStyle name="40% - Ênfase3 2 5 4 3" xfId="6916" xr:uid="{9A254DFF-5AB7-48F7-B06D-60B8B1BAF4A2}"/>
    <cellStyle name="40% - Ênfase3 2 5 5" xfId="1737" xr:uid="{28B07390-0BA9-4C0E-929D-3D036B36076E}"/>
    <cellStyle name="40% - Ênfase3 2 5 5 2" xfId="4337" xr:uid="{FE5DD25B-E477-4F3B-85DC-6A3DD2193D69}"/>
    <cellStyle name="40% - Ênfase3 2 5 5 3" xfId="6917" xr:uid="{80A5952F-C437-4702-8F25-05C3B3E27F6F}"/>
    <cellStyle name="40% - Ênfase3 2 5 6" xfId="1738" xr:uid="{EEF506FC-58CF-4D17-B7E7-E4C356D44D27}"/>
    <cellStyle name="40% - Ênfase3 2 5 6 2" xfId="4338" xr:uid="{D4BD5299-9FF2-4F2E-A4A2-99C0DDF1F1EF}"/>
    <cellStyle name="40% - Ênfase3 2 5 6 3" xfId="6918" xr:uid="{F9051BB3-9258-4C15-B421-C7965D516A70}"/>
    <cellStyle name="40% - Ênfase3 2 5 7" xfId="2819" xr:uid="{0764496D-62DE-499A-99A1-590CBB64DF34}"/>
    <cellStyle name="40% - Ênfase3 2 5 8" xfId="5399" xr:uid="{0B1684B8-A455-4A81-B4B4-C07EFF979248}"/>
    <cellStyle name="40% - Ênfase3 2 6" xfId="313" xr:uid="{F5A36640-301D-4CE1-89E1-1BB7FFE348AF}"/>
    <cellStyle name="40% - Ênfase3 2 6 2" xfId="1739" xr:uid="{172018A9-A4A8-4DEB-8622-BBD3FD166DB7}"/>
    <cellStyle name="40% - Ênfase3 2 6 2 2" xfId="4339" xr:uid="{121ACDEC-4893-455E-85CB-9752F7C4D2C7}"/>
    <cellStyle name="40% - Ênfase3 2 6 2 3" xfId="6919" xr:uid="{41700E14-85D9-469A-A7F1-91FA6D5BA2F8}"/>
    <cellStyle name="40% - Ênfase3 2 6 3" xfId="1740" xr:uid="{DCDEB077-90DF-41F3-A91C-D8091D688408}"/>
    <cellStyle name="40% - Ênfase3 2 6 3 2" xfId="4340" xr:uid="{D4AEB345-A255-4772-AB51-2C9B7D8EF01C}"/>
    <cellStyle name="40% - Ênfase3 2 6 3 3" xfId="6920" xr:uid="{1C3697C3-0B14-4F57-BF03-FDC5A2AC80ED}"/>
    <cellStyle name="40% - Ênfase3 2 6 4" xfId="1741" xr:uid="{0C4CEDB7-E5D3-4517-9846-D331DD0E2928}"/>
    <cellStyle name="40% - Ênfase3 2 6 4 2" xfId="4341" xr:uid="{288FB204-B0D5-45A0-9872-216752E84F63}"/>
    <cellStyle name="40% - Ênfase3 2 6 4 3" xfId="6921" xr:uid="{A87868A8-1415-42A8-B12D-1EE35C4CF4C7}"/>
    <cellStyle name="40% - Ênfase3 2 6 5" xfId="2914" xr:uid="{311465E2-1CCC-4ACC-93D5-45F55320046D}"/>
    <cellStyle name="40% - Ênfase3 2 6 6" xfId="5494" xr:uid="{1C2E7129-F4FD-4418-8524-B0800776194F}"/>
    <cellStyle name="40% - Ênfase3 2 7" xfId="534" xr:uid="{55E017CC-5CA6-495D-94D9-999E15B0F579}"/>
    <cellStyle name="40% - Ênfase3 2 7 2" xfId="1742" xr:uid="{9FD8FC1B-C2C2-4CCE-B768-A7725A4D7701}"/>
    <cellStyle name="40% - Ênfase3 2 7 2 2" xfId="4342" xr:uid="{3553DE55-0A4D-4608-B894-50948F22A6EF}"/>
    <cellStyle name="40% - Ênfase3 2 7 2 3" xfId="6922" xr:uid="{8E7793C6-0F8A-4165-8936-94B91CC0B1B7}"/>
    <cellStyle name="40% - Ênfase3 2 7 3" xfId="1743" xr:uid="{7C3CDD29-FE52-4B1D-9A25-2A8C5C5FD472}"/>
    <cellStyle name="40% - Ênfase3 2 7 3 2" xfId="4343" xr:uid="{FCF9B33B-B460-423F-AEB9-22D64C2C5150}"/>
    <cellStyle name="40% - Ênfase3 2 7 3 3" xfId="6923" xr:uid="{5589B59B-8BD8-4224-8B14-CA8203391640}"/>
    <cellStyle name="40% - Ênfase3 2 7 4" xfId="1744" xr:uid="{EB7859E5-7D8B-4062-B973-A40047050403}"/>
    <cellStyle name="40% - Ênfase3 2 7 4 2" xfId="4344" xr:uid="{C8FB64EC-B107-4C00-BBA2-FF7859D324A0}"/>
    <cellStyle name="40% - Ênfase3 2 7 4 3" xfId="6924" xr:uid="{0D0CAC83-1ED3-45ED-AD70-7C16EBB8E469}"/>
    <cellStyle name="40% - Ênfase3 2 7 5" xfId="3135" xr:uid="{3C4F6603-FBEF-4C70-874E-D152DEC630A5}"/>
    <cellStyle name="40% - Ênfase3 2 7 6" xfId="5715" xr:uid="{F8A18574-C881-4615-8AE8-B68DC216F402}"/>
    <cellStyle name="40% - Ênfase3 2 8" xfId="1745" xr:uid="{6E66B708-1102-4D24-971A-48D0189BFDAF}"/>
    <cellStyle name="40% - Ênfase3 2 8 2" xfId="4345" xr:uid="{F6DA3102-9E0E-4899-ABFF-AB34421D8148}"/>
    <cellStyle name="40% - Ênfase3 2 8 3" xfId="6925" xr:uid="{CA5D049D-7A98-4322-9069-FD0D9AE33D35}"/>
    <cellStyle name="40% - Ênfase3 2 9" xfId="1746" xr:uid="{35FC78FE-DADF-474D-9A94-59A093412F52}"/>
    <cellStyle name="40% - Ênfase3 2 9 2" xfId="4346" xr:uid="{D8748276-4A0C-4E73-B5B7-05D7CB526FBE}"/>
    <cellStyle name="40% - Ênfase3 2 9 3" xfId="6926" xr:uid="{1D6EDD75-C6A2-451B-A3F0-0F3AE999786C}"/>
    <cellStyle name="40% - Ênfase3 3" xfId="144" xr:uid="{AF1441E1-B00D-4C59-9466-91FEA97400D3}"/>
    <cellStyle name="40% - Ênfase3 3 2" xfId="240" xr:uid="{FD2A1DF9-9E9C-4C00-87E1-B679D292A163}"/>
    <cellStyle name="40% - Ênfase3 3 2 2" xfId="461" xr:uid="{DCEE60DD-5F7C-411A-89E3-48E136F2FADC}"/>
    <cellStyle name="40% - Ênfase3 3 2 2 2" xfId="1747" xr:uid="{C8A5FF66-FD0E-4233-B0CD-0A81A5F57255}"/>
    <cellStyle name="40% - Ênfase3 3 2 2 2 2" xfId="4347" xr:uid="{DF658FAB-57AD-4526-B2C7-C74254305CD8}"/>
    <cellStyle name="40% - Ênfase3 3 2 2 2 3" xfId="6927" xr:uid="{1EDCF127-B7E6-4523-B1A3-FFA7BC1738DC}"/>
    <cellStyle name="40% - Ênfase3 3 2 2 3" xfId="1748" xr:uid="{E8C01505-33CF-4EB6-B5F3-02B005353709}"/>
    <cellStyle name="40% - Ênfase3 3 2 2 3 2" xfId="4348" xr:uid="{9DD42838-7249-4CD7-9A6F-0E8587ACB618}"/>
    <cellStyle name="40% - Ênfase3 3 2 2 3 3" xfId="6928" xr:uid="{163FFF0B-EDAA-45BE-B42B-D7A8566F5C2F}"/>
    <cellStyle name="40% - Ênfase3 3 2 2 4" xfId="1749" xr:uid="{C75294DE-2792-4372-85A2-8169B3C0E8D8}"/>
    <cellStyle name="40% - Ênfase3 3 2 2 4 2" xfId="4349" xr:uid="{0B248677-0F37-4797-945F-073DE53E0089}"/>
    <cellStyle name="40% - Ênfase3 3 2 2 4 3" xfId="6929" xr:uid="{A5C35DA1-9955-4C60-87FB-6E4EB68D8C31}"/>
    <cellStyle name="40% - Ênfase3 3 2 2 5" xfId="3062" xr:uid="{7A7DBA55-B214-477E-B421-717F054262C6}"/>
    <cellStyle name="40% - Ênfase3 3 2 2 6" xfId="5642" xr:uid="{C6B6A01D-75FE-4146-9FA6-EF887CE1850E}"/>
    <cellStyle name="40% - Ênfase3 3 2 3" xfId="682" xr:uid="{69E9FD89-0EAD-4A93-A970-2DAA670A163E}"/>
    <cellStyle name="40% - Ênfase3 3 2 3 2" xfId="1750" xr:uid="{AA122626-7897-40FC-BE04-C93ADC5A4E12}"/>
    <cellStyle name="40% - Ênfase3 3 2 3 2 2" xfId="4350" xr:uid="{AD242493-E2DC-4EB7-8447-FBE37F68CAA5}"/>
    <cellStyle name="40% - Ênfase3 3 2 3 2 3" xfId="6930" xr:uid="{FF186018-208F-4F4A-AA5F-F670C17D2616}"/>
    <cellStyle name="40% - Ênfase3 3 2 3 3" xfId="1751" xr:uid="{E2B8F456-C346-40EC-B255-22452F309681}"/>
    <cellStyle name="40% - Ênfase3 3 2 3 3 2" xfId="4351" xr:uid="{EC07C7AE-72D9-4E06-A8C3-849955FC02A6}"/>
    <cellStyle name="40% - Ênfase3 3 2 3 3 3" xfId="6931" xr:uid="{10903ED5-D5B1-4B61-AB4E-AA28364D3461}"/>
    <cellStyle name="40% - Ênfase3 3 2 3 4" xfId="3283" xr:uid="{2AED1915-1E1D-4F87-8776-F870742D8B3C}"/>
    <cellStyle name="40% - Ênfase3 3 2 3 5" xfId="5863" xr:uid="{D372E057-2D35-4F0F-8F2C-A3E3F7D8275E}"/>
    <cellStyle name="40% - Ênfase3 3 2 4" xfId="1752" xr:uid="{49CAC559-A53D-4194-AAE4-960A99B1B460}"/>
    <cellStyle name="40% - Ênfase3 3 2 4 2" xfId="4352" xr:uid="{60DD7C41-2758-45A0-AAD1-E8FA038337E7}"/>
    <cellStyle name="40% - Ênfase3 3 2 4 3" xfId="6932" xr:uid="{05B1D6D7-DEA9-415E-8903-EF588E9B9425}"/>
    <cellStyle name="40% - Ênfase3 3 2 5" xfId="1753" xr:uid="{551302EB-D5C6-48F5-8631-FB6C82D0BAF4}"/>
    <cellStyle name="40% - Ênfase3 3 2 5 2" xfId="4353" xr:uid="{0A80D8FD-D19E-4631-9E77-0CC1C6044F33}"/>
    <cellStyle name="40% - Ênfase3 3 2 5 3" xfId="6933" xr:uid="{35CD9680-1E3C-4D91-8056-166ABF2D5D45}"/>
    <cellStyle name="40% - Ênfase3 3 2 6" xfId="1754" xr:uid="{60CE367A-38D6-403A-9096-6FD6E7F30611}"/>
    <cellStyle name="40% - Ênfase3 3 2 6 2" xfId="4354" xr:uid="{4E161938-3A79-4FB2-8CD0-E1AB5ACC8798}"/>
    <cellStyle name="40% - Ênfase3 3 2 6 3" xfId="6934" xr:uid="{495F9A27-8D03-486F-991B-B666F14602B3}"/>
    <cellStyle name="40% - Ênfase3 3 2 7" xfId="2841" xr:uid="{64306F05-3BD1-4E16-858A-0F0E8386A5BE}"/>
    <cellStyle name="40% - Ênfase3 3 2 8" xfId="5421" xr:uid="{B2DC8C8D-49EE-4F51-9D87-8588E9E47BCC}"/>
    <cellStyle name="40% - Ênfase3 3 3" xfId="366" xr:uid="{6EE2841E-AE78-4B7F-8E0C-87647DB1D5A0}"/>
    <cellStyle name="40% - Ênfase3 3 3 2" xfId="1755" xr:uid="{DA15CEC5-8936-4CA8-BB7B-529E153C4D40}"/>
    <cellStyle name="40% - Ênfase3 3 3 2 2" xfId="4355" xr:uid="{1A7C4923-93C8-4C25-9D51-2AD802E9C147}"/>
    <cellStyle name="40% - Ênfase3 3 3 2 3" xfId="6935" xr:uid="{7722AD6E-C2FF-476D-BA81-AC13E9496011}"/>
    <cellStyle name="40% - Ênfase3 3 3 3" xfId="1756" xr:uid="{8C893B0B-8B4D-4A95-AADA-7FC1B7FDBACD}"/>
    <cellStyle name="40% - Ênfase3 3 3 3 2" xfId="4356" xr:uid="{952E8E28-91EC-4B15-8401-DC0921717CA8}"/>
    <cellStyle name="40% - Ênfase3 3 3 3 3" xfId="6936" xr:uid="{F16CBCC4-2957-4AB4-9140-38638AB727E2}"/>
    <cellStyle name="40% - Ênfase3 3 3 4" xfId="1757" xr:uid="{8F78D30B-C3B5-4111-8430-3AC38F3CFC8C}"/>
    <cellStyle name="40% - Ênfase3 3 3 4 2" xfId="4357" xr:uid="{C446476B-C13D-4170-AD30-6E8E1FDAA71F}"/>
    <cellStyle name="40% - Ênfase3 3 3 4 3" xfId="6937" xr:uid="{9D77CB54-8E43-43A1-8B64-D0FA5D384E6A}"/>
    <cellStyle name="40% - Ênfase3 3 3 5" xfId="2967" xr:uid="{508B33FB-167E-4F54-A24D-FFA3AD4582D0}"/>
    <cellStyle name="40% - Ênfase3 3 3 6" xfId="5547" xr:uid="{B55C9428-A4E6-4D06-85F5-E24CA7AFBF9B}"/>
    <cellStyle name="40% - Ênfase3 3 4" xfId="587" xr:uid="{471A5A6E-8144-4456-A041-5B39328B7325}"/>
    <cellStyle name="40% - Ênfase3 3 4 2" xfId="1758" xr:uid="{D05FE738-379D-44AD-A185-9148F74FCDF2}"/>
    <cellStyle name="40% - Ênfase3 3 4 2 2" xfId="4358" xr:uid="{16F0C34B-4E26-4E33-B1DF-7C4C10D071FA}"/>
    <cellStyle name="40% - Ênfase3 3 4 2 3" xfId="6938" xr:uid="{999F3E0B-A4C3-496C-9C34-3A932EA0C17D}"/>
    <cellStyle name="40% - Ênfase3 3 4 3" xfId="1759" xr:uid="{BD1E581E-E6C4-4322-AD6A-75E51CBDA136}"/>
    <cellStyle name="40% - Ênfase3 3 4 3 2" xfId="4359" xr:uid="{F9B2F0A4-011A-48D9-8408-4A6C96B59384}"/>
    <cellStyle name="40% - Ênfase3 3 4 3 3" xfId="6939" xr:uid="{E9E100C8-A2DC-4FB0-893C-ACDBE8E80544}"/>
    <cellStyle name="40% - Ênfase3 3 4 4" xfId="1760" xr:uid="{F9939B19-895B-4D2B-9D34-A03964564D74}"/>
    <cellStyle name="40% - Ênfase3 3 4 4 2" xfId="4360" xr:uid="{381E32E9-3580-4076-A835-73241A2EC3AE}"/>
    <cellStyle name="40% - Ênfase3 3 4 4 3" xfId="6940" xr:uid="{BBA8ADD5-4316-4CB9-85FD-D4BF1EA74FDF}"/>
    <cellStyle name="40% - Ênfase3 3 4 5" xfId="3188" xr:uid="{4A67529D-C4EB-4476-A6BE-D15A82BD2E0E}"/>
    <cellStyle name="40% - Ênfase3 3 4 6" xfId="5768" xr:uid="{E2A44AF2-0D97-418E-B90C-F1CA6F5E5B83}"/>
    <cellStyle name="40% - Ênfase3 3 5" xfId="1761" xr:uid="{C3458083-8E87-416D-8049-4E902D93FEF3}"/>
    <cellStyle name="40% - Ênfase3 3 5 2" xfId="4361" xr:uid="{0DE4CF80-5695-49BD-BADE-A35802D5FC1E}"/>
    <cellStyle name="40% - Ênfase3 3 5 3" xfId="6941" xr:uid="{150A7A7C-BF9F-4079-BA64-73050200C070}"/>
    <cellStyle name="40% - Ênfase3 3 6" xfId="1762" xr:uid="{A2D1B376-EDBF-4C00-9723-14724359C559}"/>
    <cellStyle name="40% - Ênfase3 3 6 2" xfId="4362" xr:uid="{AD372714-2A9B-4159-AD07-3613CBBF42EF}"/>
    <cellStyle name="40% - Ênfase3 3 6 3" xfId="6942" xr:uid="{A5057DB7-D4F9-45B4-B5CB-669D8E6FA302}"/>
    <cellStyle name="40% - Ênfase3 3 7" xfId="1763" xr:uid="{46EE384F-3458-4D90-973E-82A981E4B184}"/>
    <cellStyle name="40% - Ênfase3 3 7 2" xfId="4363" xr:uid="{A1FAB038-06A8-4D86-BC79-3EEA6B013334}"/>
    <cellStyle name="40% - Ênfase3 3 7 3" xfId="6943" xr:uid="{847264E8-4DDB-48F5-9E55-90176223B68D}"/>
    <cellStyle name="40% - Ênfase3 3 8" xfId="2745" xr:uid="{94AB1E69-B567-4CCD-9D24-1056C0F1E706}"/>
    <cellStyle name="40% - Ênfase3 3 9" xfId="5325" xr:uid="{42B26F6A-6FA0-4D96-92AE-B90EC7B78F7D}"/>
    <cellStyle name="40% - Ênfase3 4" xfId="142" xr:uid="{8C789789-12F9-4B5E-8936-2F775BEAA158}"/>
    <cellStyle name="40% - Ênfase3 4 2" xfId="238" xr:uid="{A8FA2DCC-47A0-4F7A-8CB6-F8F39D511DA1}"/>
    <cellStyle name="40% - Ênfase3 4 2 2" xfId="459" xr:uid="{27928096-7DA7-47D5-8CAB-AE04D4A290CB}"/>
    <cellStyle name="40% - Ênfase3 4 2 2 2" xfId="1764" xr:uid="{A7232EF1-985B-425D-8151-659BC6A2B383}"/>
    <cellStyle name="40% - Ênfase3 4 2 2 2 2" xfId="4364" xr:uid="{0C13CC25-73B4-4239-B39C-53ED96DA9AC0}"/>
    <cellStyle name="40% - Ênfase3 4 2 2 2 3" xfId="6944" xr:uid="{2111D2D3-6A1A-4CDF-9822-B2BD79661B27}"/>
    <cellStyle name="40% - Ênfase3 4 2 2 3" xfId="1765" xr:uid="{762AC5FD-EFC6-4D39-8B1F-07AFFF72103C}"/>
    <cellStyle name="40% - Ênfase3 4 2 2 3 2" xfId="4365" xr:uid="{C9E88D56-D9EA-4B6E-AE8B-F40CA1450AFD}"/>
    <cellStyle name="40% - Ênfase3 4 2 2 3 3" xfId="6945" xr:uid="{D37B08F2-1642-41F2-9CE9-86058890C0BD}"/>
    <cellStyle name="40% - Ênfase3 4 2 2 4" xfId="1766" xr:uid="{D7606C69-65B0-4B4E-AE38-D9F96BB120A3}"/>
    <cellStyle name="40% - Ênfase3 4 2 2 4 2" xfId="4366" xr:uid="{51A8046A-24CB-4347-87F7-114F53A6CB2D}"/>
    <cellStyle name="40% - Ênfase3 4 2 2 4 3" xfId="6946" xr:uid="{8C25DF6E-4CD2-4F91-A0E6-9AF86AF7A6B0}"/>
    <cellStyle name="40% - Ênfase3 4 2 2 5" xfId="3060" xr:uid="{993EB1BD-2B6D-48BF-A382-00BC25E690AF}"/>
    <cellStyle name="40% - Ênfase3 4 2 2 6" xfId="5640" xr:uid="{371A2695-4713-4439-A553-ACFCF483FAA3}"/>
    <cellStyle name="40% - Ênfase3 4 2 3" xfId="680" xr:uid="{57B66469-A68B-4487-9970-08DB77A0463B}"/>
    <cellStyle name="40% - Ênfase3 4 2 3 2" xfId="1767" xr:uid="{3AC1AE48-A5AE-4A45-A819-160A73C0B322}"/>
    <cellStyle name="40% - Ênfase3 4 2 3 2 2" xfId="4367" xr:uid="{FAEE0F83-924D-48C1-9DF7-7636772202C3}"/>
    <cellStyle name="40% - Ênfase3 4 2 3 2 3" xfId="6947" xr:uid="{964B1D70-B188-4F46-A620-BA2121806D41}"/>
    <cellStyle name="40% - Ênfase3 4 2 3 3" xfId="1768" xr:uid="{B0039E0A-3713-4728-B6E1-2DD7D55C85AB}"/>
    <cellStyle name="40% - Ênfase3 4 2 3 3 2" xfId="4368" xr:uid="{13849B62-BED0-42B7-9FE0-310DE1F6CE23}"/>
    <cellStyle name="40% - Ênfase3 4 2 3 3 3" xfId="6948" xr:uid="{7462F4E7-9BFB-4809-92E2-96BD566D910C}"/>
    <cellStyle name="40% - Ênfase3 4 2 3 4" xfId="3281" xr:uid="{C902A161-3E98-4201-A060-BB1035D2FF3C}"/>
    <cellStyle name="40% - Ênfase3 4 2 3 5" xfId="5861" xr:uid="{918AB285-77DA-44CD-9216-2C76D5392315}"/>
    <cellStyle name="40% - Ênfase3 4 2 4" xfId="1769" xr:uid="{15797E2B-D947-4E27-B663-6A2EA3E0E251}"/>
    <cellStyle name="40% - Ênfase3 4 2 4 2" xfId="4369" xr:uid="{507FE077-31BA-40A6-B186-AE9DA96D7A18}"/>
    <cellStyle name="40% - Ênfase3 4 2 4 3" xfId="6949" xr:uid="{E6E31B5C-6D13-42F2-8E9C-AF01CE8E35C4}"/>
    <cellStyle name="40% - Ênfase3 4 2 5" xfId="1770" xr:uid="{B0ADA26D-5330-4EB8-B855-9C1A1534C733}"/>
    <cellStyle name="40% - Ênfase3 4 2 5 2" xfId="4370" xr:uid="{A1A867B5-114C-4A1E-82DE-0CFF985F1A13}"/>
    <cellStyle name="40% - Ênfase3 4 2 5 3" xfId="6950" xr:uid="{E76CCB2E-5A6D-4D1F-BCF4-C10219ECF643}"/>
    <cellStyle name="40% - Ênfase3 4 2 6" xfId="1771" xr:uid="{31162ABC-D534-4760-9734-6E20ECE8FE31}"/>
    <cellStyle name="40% - Ênfase3 4 2 6 2" xfId="4371" xr:uid="{A96A3C50-99D3-4E1D-9684-836D4F415C77}"/>
    <cellStyle name="40% - Ênfase3 4 2 6 3" xfId="6951" xr:uid="{37403FA3-2740-4EDC-B918-578BABAF618C}"/>
    <cellStyle name="40% - Ênfase3 4 2 7" xfId="2839" xr:uid="{975DFEAC-F60F-4E91-B1CB-4CB2DE9D356F}"/>
    <cellStyle name="40% - Ênfase3 4 2 8" xfId="5419" xr:uid="{A47D234E-C02B-4048-9A06-200A2DEDB500}"/>
    <cellStyle name="40% - Ênfase3 4 3" xfId="364" xr:uid="{F9AFDDEB-DAD5-4551-B8BC-9ECA4AA2ACDE}"/>
    <cellStyle name="40% - Ênfase3 4 3 2" xfId="1772" xr:uid="{FFD87B7B-5BAB-4FB7-BEDC-0A849F8074DB}"/>
    <cellStyle name="40% - Ênfase3 4 3 2 2" xfId="4372" xr:uid="{3BD13E09-C703-4980-A2DC-1057BBB0AD16}"/>
    <cellStyle name="40% - Ênfase3 4 3 2 3" xfId="6952" xr:uid="{DFC91D38-CBD6-473B-B619-7CB7B7CA67B9}"/>
    <cellStyle name="40% - Ênfase3 4 3 3" xfId="1773" xr:uid="{94D72BDC-FEAD-4192-AB70-D987F17E4E3E}"/>
    <cellStyle name="40% - Ênfase3 4 3 3 2" xfId="4373" xr:uid="{68F9FECD-C2F3-4E44-8D2A-DA775EEB3905}"/>
    <cellStyle name="40% - Ênfase3 4 3 3 3" xfId="6953" xr:uid="{B3B19786-DE91-4703-B60F-48E9F7A68682}"/>
    <cellStyle name="40% - Ênfase3 4 3 4" xfId="1774" xr:uid="{AD2C27AA-E99E-416C-B642-66D29A2382EC}"/>
    <cellStyle name="40% - Ênfase3 4 3 4 2" xfId="4374" xr:uid="{8CADDDEE-EC0C-4035-9CD7-2D692168EBF0}"/>
    <cellStyle name="40% - Ênfase3 4 3 4 3" xfId="6954" xr:uid="{7E527D88-2AA8-4DA4-8430-8A335BEBC81D}"/>
    <cellStyle name="40% - Ênfase3 4 3 5" xfId="2965" xr:uid="{C5608E11-9549-486F-87A7-AB60AE3D2F54}"/>
    <cellStyle name="40% - Ênfase3 4 3 6" xfId="5545" xr:uid="{244750C8-5FB4-43E4-9175-C967B19B77FE}"/>
    <cellStyle name="40% - Ênfase3 4 4" xfId="585" xr:uid="{0046295F-7F36-45AD-BC92-8B2D795C868B}"/>
    <cellStyle name="40% - Ênfase3 4 4 2" xfId="1775" xr:uid="{C07A309C-7443-4C3E-8F57-8AAFD9DDA9A6}"/>
    <cellStyle name="40% - Ênfase3 4 4 2 2" xfId="4375" xr:uid="{39575238-EF69-4E4F-AE79-B830A20375A8}"/>
    <cellStyle name="40% - Ênfase3 4 4 2 3" xfId="6955" xr:uid="{11B366A5-1A46-4737-BCA7-F92C20C85DDF}"/>
    <cellStyle name="40% - Ênfase3 4 4 3" xfId="1776" xr:uid="{ED5BFB3D-D04A-42A2-8EF2-0C2B35BBF563}"/>
    <cellStyle name="40% - Ênfase3 4 4 3 2" xfId="4376" xr:uid="{72479B57-7B88-4F59-8B46-C233EF646F29}"/>
    <cellStyle name="40% - Ênfase3 4 4 3 3" xfId="6956" xr:uid="{9EB6325E-6746-4D3E-A60B-36ECC5CA97F5}"/>
    <cellStyle name="40% - Ênfase3 4 4 4" xfId="1777" xr:uid="{297BEBDD-6C08-43B5-B2AB-44CA8715F456}"/>
    <cellStyle name="40% - Ênfase3 4 4 4 2" xfId="4377" xr:uid="{90D271A4-BE1F-43C0-9F28-FA88C55BA267}"/>
    <cellStyle name="40% - Ênfase3 4 4 4 3" xfId="6957" xr:uid="{DDAA28DD-D624-4054-9572-43DB1769FE63}"/>
    <cellStyle name="40% - Ênfase3 4 4 5" xfId="3186" xr:uid="{A27778E3-8D3B-47E2-B7CE-7938F84C56FF}"/>
    <cellStyle name="40% - Ênfase3 4 4 6" xfId="5766" xr:uid="{6E1FBB05-0806-45F8-B5E7-D6C6D3FBAE7B}"/>
    <cellStyle name="40% - Ênfase3 4 5" xfId="1778" xr:uid="{5A592957-DBAD-4F30-98EF-3E423E699425}"/>
    <cellStyle name="40% - Ênfase3 4 5 2" xfId="4378" xr:uid="{AD4EF84E-F4AA-42E2-9A8F-67DEE0725BCD}"/>
    <cellStyle name="40% - Ênfase3 4 5 3" xfId="6958" xr:uid="{ABDF2611-9435-4CD7-A469-72F7EB8C406C}"/>
    <cellStyle name="40% - Ênfase3 4 6" xfId="1779" xr:uid="{0E45022D-CB1B-4FE5-BF4D-AA3220613C30}"/>
    <cellStyle name="40% - Ênfase3 4 6 2" xfId="4379" xr:uid="{658050FF-CD73-4016-83DF-4CE33F566EAE}"/>
    <cellStyle name="40% - Ênfase3 4 6 3" xfId="6959" xr:uid="{FABB8D11-C8E5-4894-B246-E63800D238FC}"/>
    <cellStyle name="40% - Ênfase3 4 7" xfId="1780" xr:uid="{58DBBDD4-755C-4DF4-84E9-860FFCDC6A85}"/>
    <cellStyle name="40% - Ênfase3 4 7 2" xfId="4380" xr:uid="{0A71C8FA-A544-4B4A-9F75-253D78BC98F0}"/>
    <cellStyle name="40% - Ênfase3 4 7 3" xfId="6960" xr:uid="{316DFDF7-D8E8-4629-B899-2821BF58B63F}"/>
    <cellStyle name="40% - Ênfase3 4 8" xfId="2743" xr:uid="{B72FDF90-86DD-488D-8055-39331051496F}"/>
    <cellStyle name="40% - Ênfase3 4 9" xfId="5323" xr:uid="{56911ED3-7882-4979-A28E-76ABC385A6D4}"/>
    <cellStyle name="40% - Ênfase3 5" xfId="104" xr:uid="{5546BB85-1F6F-455D-BCEC-2A0A76A39AEF}"/>
    <cellStyle name="40% - Ênfase3 5 2" xfId="330" xr:uid="{272AA789-3471-4905-ADC3-F2449E74ABCC}"/>
    <cellStyle name="40% - Ênfase3 5 2 2" xfId="1781" xr:uid="{980B7581-F2DF-4925-8203-B8E6693F2536}"/>
    <cellStyle name="40% - Ênfase3 5 2 2 2" xfId="4381" xr:uid="{0EC1FDDB-6343-4F16-9C0D-20D3E3975838}"/>
    <cellStyle name="40% - Ênfase3 5 2 2 3" xfId="6961" xr:uid="{71111787-7AEF-488F-92AE-B72B63A3016A}"/>
    <cellStyle name="40% - Ênfase3 5 2 3" xfId="1782" xr:uid="{AA57BB4A-F1B6-4A63-9E40-2817FA7E3963}"/>
    <cellStyle name="40% - Ênfase3 5 2 3 2" xfId="4382" xr:uid="{7F481C6F-0168-4584-9FF8-2AF16BF812AA}"/>
    <cellStyle name="40% - Ênfase3 5 2 3 3" xfId="6962" xr:uid="{73724101-7632-4674-8A3C-E654CA249D2C}"/>
    <cellStyle name="40% - Ênfase3 5 2 4" xfId="1783" xr:uid="{9F428F1D-90D2-4DEB-8BF4-FF35802BB55E}"/>
    <cellStyle name="40% - Ênfase3 5 2 4 2" xfId="4383" xr:uid="{EBF388EE-62BF-4F50-9204-449DDD103563}"/>
    <cellStyle name="40% - Ênfase3 5 2 4 3" xfId="6963" xr:uid="{5DB9BE0D-48B6-47E6-97B9-D86A2D98E523}"/>
    <cellStyle name="40% - Ênfase3 5 2 5" xfId="2931" xr:uid="{2EFCB485-585E-4A72-8A2C-BA68F5AFCBB7}"/>
    <cellStyle name="40% - Ênfase3 5 2 6" xfId="5511" xr:uid="{E28F7EDE-490C-4EB8-A85D-373C8E04B1A9}"/>
    <cellStyle name="40% - Ênfase3 5 3" xfId="551" xr:uid="{05F49BA0-A397-4FFE-BF41-E5E736DA3146}"/>
    <cellStyle name="40% - Ênfase3 5 3 2" xfId="1784" xr:uid="{81C2FE77-AF8E-4235-B22A-C0737073BFDB}"/>
    <cellStyle name="40% - Ênfase3 5 3 2 2" xfId="4384" xr:uid="{667FA79A-80E9-45C8-916E-C550AF578506}"/>
    <cellStyle name="40% - Ênfase3 5 3 2 3" xfId="6964" xr:uid="{1995232A-9382-486E-B7A2-31B6511EA047}"/>
    <cellStyle name="40% - Ênfase3 5 3 3" xfId="1785" xr:uid="{6BE71E78-B46F-4291-908E-4FCAEB418B31}"/>
    <cellStyle name="40% - Ênfase3 5 3 3 2" xfId="4385" xr:uid="{BA74AAA4-16B3-4ED5-AF0B-CA364A920E0F}"/>
    <cellStyle name="40% - Ênfase3 5 3 3 3" xfId="6965" xr:uid="{47BAE5B3-1BCF-4233-BEB8-ECCFF4ACDEE9}"/>
    <cellStyle name="40% - Ênfase3 5 3 4" xfId="3152" xr:uid="{D1FA073D-6955-4C95-8024-F185BD273AC9}"/>
    <cellStyle name="40% - Ênfase3 5 3 5" xfId="5732" xr:uid="{6A414B2B-F4DE-46B8-9373-27685E640A50}"/>
    <cellStyle name="40% - Ênfase3 5 4" xfId="1786" xr:uid="{6996392B-1958-49C5-8909-9EBD897F4B34}"/>
    <cellStyle name="40% - Ênfase3 5 4 2" xfId="4386" xr:uid="{BC9AEC26-A155-4C1E-99E1-33E880925E67}"/>
    <cellStyle name="40% - Ênfase3 5 4 3" xfId="6966" xr:uid="{5100B753-019D-459E-A016-F148775DBB3B}"/>
    <cellStyle name="40% - Ênfase3 5 5" xfId="1787" xr:uid="{63597D5F-D81C-4592-92FF-ABB6FC8170A1}"/>
    <cellStyle name="40% - Ênfase3 5 5 2" xfId="4387" xr:uid="{85B93084-DB1F-4AB5-B865-94140CB55814}"/>
    <cellStyle name="40% - Ênfase3 5 5 3" xfId="6967" xr:uid="{89B4A89F-833D-4ADE-8E75-C56111884A16}"/>
    <cellStyle name="40% - Ênfase3 5 6" xfId="1788" xr:uid="{5B928949-371B-4DC8-81C2-B0617641A52B}"/>
    <cellStyle name="40% - Ênfase3 5 6 2" xfId="4388" xr:uid="{87CDC03E-9B03-44A1-B2BB-0EA330D3D112}"/>
    <cellStyle name="40% - Ênfase3 5 6 3" xfId="6968" xr:uid="{2B1E32BC-EE21-4D16-9018-F914A8ECB81C}"/>
    <cellStyle name="40% - Ênfase3 5 7" xfId="2709" xr:uid="{BEF49DEC-64C9-4098-B656-50648B83382F}"/>
    <cellStyle name="40% - Ênfase3 5 8" xfId="5289" xr:uid="{AD2E8C47-92C9-4472-B664-1DA5F678D458}"/>
    <cellStyle name="40% - Ênfase3 6" xfId="201" xr:uid="{47F440B8-2C0D-4747-834D-B3A806F24877}"/>
    <cellStyle name="40% - Ênfase3 6 2" xfId="423" xr:uid="{5121093E-C490-4B54-8E8B-E75C76D6036D}"/>
    <cellStyle name="40% - Ênfase3 6 2 2" xfId="1789" xr:uid="{190193FB-3B2D-4BA6-BDC7-F251B22514FC}"/>
    <cellStyle name="40% - Ênfase3 6 2 2 2" xfId="4389" xr:uid="{2A764279-8442-45AC-9289-D78E63C17438}"/>
    <cellStyle name="40% - Ênfase3 6 2 2 3" xfId="6969" xr:uid="{629AC076-EA94-4BB7-9DA6-B4D5BC0C2555}"/>
    <cellStyle name="40% - Ênfase3 6 2 3" xfId="1790" xr:uid="{1B5B995D-83DF-4952-B3AE-75B0E4904541}"/>
    <cellStyle name="40% - Ênfase3 6 2 3 2" xfId="4390" xr:uid="{D4E94144-A1F2-4677-A1DC-78E6A693F96B}"/>
    <cellStyle name="40% - Ênfase3 6 2 3 3" xfId="6970" xr:uid="{B52A69BD-59A8-4B01-89DA-BAA94DC11748}"/>
    <cellStyle name="40% - Ênfase3 6 2 4" xfId="1791" xr:uid="{4084AD3F-A66A-4479-A889-D1B7B03CE1B5}"/>
    <cellStyle name="40% - Ênfase3 6 2 4 2" xfId="4391" xr:uid="{CE15CE66-021E-4606-A160-AD326355AE3A}"/>
    <cellStyle name="40% - Ênfase3 6 2 4 3" xfId="6971" xr:uid="{6E84BB78-FB80-4742-AE62-C704F2ACADD2}"/>
    <cellStyle name="40% - Ênfase3 6 2 5" xfId="3024" xr:uid="{EF5B67CE-EEA0-4EED-A1B6-B563CD370902}"/>
    <cellStyle name="40% - Ênfase3 6 2 6" xfId="5604" xr:uid="{1CD82A0B-DECB-4863-8B6F-2C36B99B474C}"/>
    <cellStyle name="40% - Ênfase3 6 3" xfId="644" xr:uid="{92FD0C47-6B49-4C0D-98C2-396FBE8018C5}"/>
    <cellStyle name="40% - Ênfase3 6 3 2" xfId="1792" xr:uid="{0DFF28A0-0F22-4147-AF2A-0526901814CD}"/>
    <cellStyle name="40% - Ênfase3 6 3 2 2" xfId="4392" xr:uid="{216EA197-0EAA-4C3D-9077-E136D96AE482}"/>
    <cellStyle name="40% - Ênfase3 6 3 2 3" xfId="6972" xr:uid="{89968167-285F-4D7C-A858-9CA1FAA91CA0}"/>
    <cellStyle name="40% - Ênfase3 6 3 3" xfId="1793" xr:uid="{7065A136-799C-4E53-8915-96B7363A378F}"/>
    <cellStyle name="40% - Ênfase3 6 3 3 2" xfId="4393" xr:uid="{E558245A-2F6A-425E-AA67-112C25ADC997}"/>
    <cellStyle name="40% - Ênfase3 6 3 3 3" xfId="6973" xr:uid="{618D299C-5727-4674-9487-474EF6D686D6}"/>
    <cellStyle name="40% - Ênfase3 6 3 4" xfId="3245" xr:uid="{63823892-FFF4-41D4-BE7C-BA85D7486C0D}"/>
    <cellStyle name="40% - Ênfase3 6 3 5" xfId="5825" xr:uid="{61E6D2EF-D2A5-4308-9C8A-B06A304BE869}"/>
    <cellStyle name="40% - Ênfase3 6 4" xfId="1794" xr:uid="{996D07B6-BDC3-41B6-AF87-DFFE83E6AEB4}"/>
    <cellStyle name="40% - Ênfase3 6 4 2" xfId="4394" xr:uid="{4EA63CE0-7587-4948-9CE3-C462B331CF73}"/>
    <cellStyle name="40% - Ênfase3 6 4 3" xfId="6974" xr:uid="{8C44261D-EE49-409D-BC64-102236495B38}"/>
    <cellStyle name="40% - Ênfase3 6 5" xfId="1795" xr:uid="{A3EAF071-181D-4D8C-BB58-BD67E0985654}"/>
    <cellStyle name="40% - Ênfase3 6 5 2" xfId="4395" xr:uid="{0D023E88-BE5C-4DE2-8AF3-914977F7588E}"/>
    <cellStyle name="40% - Ênfase3 6 5 3" xfId="6975" xr:uid="{BD20014A-5763-4E8C-B93B-7195E8F95157}"/>
    <cellStyle name="40% - Ênfase3 6 6" xfId="1796" xr:uid="{4AFDBAB7-7366-4B48-9946-BDE2D2C6D3FD}"/>
    <cellStyle name="40% - Ênfase3 6 6 2" xfId="4396" xr:uid="{7419FA3E-CA4F-445A-9E84-A63300BAAE7D}"/>
    <cellStyle name="40% - Ênfase3 6 6 3" xfId="6976" xr:uid="{52C9E437-30F4-429E-BCC8-1096D7A06092}"/>
    <cellStyle name="40% - Ênfase3 6 7" xfId="2802" xr:uid="{F58BDB30-0751-46A0-B67B-965F6AC02CC0}"/>
    <cellStyle name="40% - Ênfase3 6 8" xfId="5382" xr:uid="{F3C99886-5808-4986-8EB4-469A84DF4A99}"/>
    <cellStyle name="40% - Ênfase3 7" xfId="297" xr:uid="{E600FDA8-31B3-4850-99E3-BF17B155D3FB}"/>
    <cellStyle name="40% - Ênfase3 7 2" xfId="1797" xr:uid="{67235187-C9F0-41BD-BC90-F86D52151388}"/>
    <cellStyle name="40% - Ênfase3 7 2 2" xfId="4397" xr:uid="{A404BAB9-40CB-462A-A22B-AB1A87A77565}"/>
    <cellStyle name="40% - Ênfase3 7 2 3" xfId="6977" xr:uid="{8D119764-9BB1-40A9-B730-78B024EF94AC}"/>
    <cellStyle name="40% - Ênfase3 7 3" xfId="1798" xr:uid="{7CF77F3B-BFFE-498B-ABE9-001C8E006AAF}"/>
    <cellStyle name="40% - Ênfase3 7 3 2" xfId="4398" xr:uid="{39D44892-CB8F-4DD3-B2FA-10AE04FF95C0}"/>
    <cellStyle name="40% - Ênfase3 7 3 3" xfId="6978" xr:uid="{50DC63E2-174E-4273-BF3D-A1EC072948C8}"/>
    <cellStyle name="40% - Ênfase3 7 4" xfId="1799" xr:uid="{26777B1B-F40F-49DD-A946-E765378B181F}"/>
    <cellStyle name="40% - Ênfase3 7 4 2" xfId="4399" xr:uid="{6B2F7FCF-D86C-402C-A031-D2E7CC6ABEAE}"/>
    <cellStyle name="40% - Ênfase3 7 4 3" xfId="6979" xr:uid="{F4F317C4-7C41-4E44-993F-7B8F5DBC804D}"/>
    <cellStyle name="40% - Ênfase3 7 5" xfId="2898" xr:uid="{967F04E2-7666-459F-94E7-F94B95B32CAA}"/>
    <cellStyle name="40% - Ênfase3 7 6" xfId="5478" xr:uid="{0F1E4163-FA81-4BA7-99BA-0483BA29EFAB}"/>
    <cellStyle name="40% - Ênfase3 8" xfId="518" xr:uid="{1F498530-0463-4B20-9FB6-3D9E94AA2262}"/>
    <cellStyle name="40% - Ênfase3 8 2" xfId="1800" xr:uid="{2DB0FD04-A239-4BD1-B251-F25DD5B0FC08}"/>
    <cellStyle name="40% - Ênfase3 8 2 2" xfId="4400" xr:uid="{D4DB9450-1383-4BEF-AB62-E3533786EF65}"/>
    <cellStyle name="40% - Ênfase3 8 2 3" xfId="6980" xr:uid="{1D82F184-F813-4704-B2DA-BED5CD27B69D}"/>
    <cellStyle name="40% - Ênfase3 8 3" xfId="1801" xr:uid="{37B306D2-6461-43FA-8C08-FA74E2C5FD58}"/>
    <cellStyle name="40% - Ênfase3 8 3 2" xfId="4401" xr:uid="{8A91FED8-9369-4693-991D-8797945A6F20}"/>
    <cellStyle name="40% - Ênfase3 8 3 3" xfId="6981" xr:uid="{A6C157BD-C3C9-4330-9004-E15B1E99F4C0}"/>
    <cellStyle name="40% - Ênfase3 8 4" xfId="1802" xr:uid="{A69F5ACA-7332-47D9-B8E6-13D64CDB2F6C}"/>
    <cellStyle name="40% - Ênfase3 8 4 2" xfId="4402" xr:uid="{69560804-0187-4435-B66B-936D1D0058B9}"/>
    <cellStyle name="40% - Ênfase3 8 4 3" xfId="6982" xr:uid="{B735B8C1-4057-4F9C-8E69-F60FF210AF25}"/>
    <cellStyle name="40% - Ênfase3 8 5" xfId="3119" xr:uid="{A3E96981-6AED-46DA-9436-4F5C79A7AB95}"/>
    <cellStyle name="40% - Ênfase3 8 6" xfId="5699" xr:uid="{41271FBA-360F-49DD-BD87-CB0FEDFDEBB8}"/>
    <cellStyle name="40% - Ênfase3 9" xfId="1803" xr:uid="{3D7A22E2-58BA-4B19-92D1-789BE5C3E2F0}"/>
    <cellStyle name="40% - Ênfase3 9 2" xfId="4403" xr:uid="{03076909-CD45-4DFB-8BEF-9CBB5D0052F8}"/>
    <cellStyle name="40% - Ênfase3 9 3" xfId="6983" xr:uid="{C1A802F7-60BA-4D09-8013-D542EA70FC49}"/>
    <cellStyle name="40% - Ênfase4" xfId="45" builtinId="43" customBuiltin="1"/>
    <cellStyle name="40% - Ênfase4 10" xfId="1804" xr:uid="{FD66211B-14C3-4F1A-8A88-B508ECDF99B4}"/>
    <cellStyle name="40% - Ênfase4 10 2" xfId="4404" xr:uid="{1F9E2A22-557D-4158-B8D2-FAA226ADBA37}"/>
    <cellStyle name="40% - Ênfase4 10 3" xfId="6984" xr:uid="{9D00A5CE-170B-41D2-BDD1-4AD55D00AF54}"/>
    <cellStyle name="40% - Ênfase4 11" xfId="1805" xr:uid="{BEF1DD51-FC7E-4032-BE32-2296B34BD4CD}"/>
    <cellStyle name="40% - Ênfase4 11 2" xfId="4405" xr:uid="{5A088B62-785F-4F75-8FAF-C0D62D464A28}"/>
    <cellStyle name="40% - Ênfase4 11 3" xfId="6985" xr:uid="{6FB21D1B-BFA2-4FED-AAAC-696EF45E737E}"/>
    <cellStyle name="40% - Ênfase4 12" xfId="2651" xr:uid="{B41464E1-458A-43C4-8926-3ECB8D91FD6E}"/>
    <cellStyle name="40% - Ênfase4 12 2" xfId="5234" xr:uid="{48142B7E-4D62-4D5F-8174-4E9DD337E8E9}"/>
    <cellStyle name="40% - Ênfase4 12 3" xfId="7814" xr:uid="{91D619D9-7170-44C1-BB6E-B6404F8AFE0F}"/>
    <cellStyle name="40% - Ênfase4 13" xfId="2677" xr:uid="{9DC79314-4491-4B38-B292-B8C04CA6A2B7}"/>
    <cellStyle name="40% - Ênfase4 14" xfId="5257" xr:uid="{33DAB80A-20C6-45F3-BAA0-90C2303EB434}"/>
    <cellStyle name="40% - Ênfase4 2" xfId="89" xr:uid="{123CF25E-E0F6-4C52-8C9F-07E11DE11269}"/>
    <cellStyle name="40% - Ênfase4 2 10" xfId="1806" xr:uid="{EA944549-8D2F-48F3-A596-2811A97291BB}"/>
    <cellStyle name="40% - Ênfase4 2 10 2" xfId="4406" xr:uid="{10498933-9C93-4C85-865D-22867AEC4F89}"/>
    <cellStyle name="40% - Ênfase4 2 10 3" xfId="6986" xr:uid="{AD26573E-B072-4642-838F-99A1B5DF33D1}"/>
    <cellStyle name="40% - Ênfase4 2 11" xfId="2695" xr:uid="{98DC8406-C9E7-43E7-8FC7-316741A39561}"/>
    <cellStyle name="40% - Ênfase4 2 12" xfId="5275" xr:uid="{FE0A893C-58C9-4152-859B-E13B61DE9020}"/>
    <cellStyle name="40% - Ênfase4 2 2" xfId="164" xr:uid="{A947444F-064D-4B43-AC9F-B4C635BEB2B7}"/>
    <cellStyle name="40% - Ênfase4 2 2 2" xfId="260" xr:uid="{F057B4BB-1A6B-4C2C-9006-F4BD5988CB57}"/>
    <cellStyle name="40% - Ênfase4 2 2 2 2" xfId="481" xr:uid="{E10E329D-E16C-4317-805E-F45D3D784D35}"/>
    <cellStyle name="40% - Ênfase4 2 2 2 2 2" xfId="1807" xr:uid="{634F8BF7-3C54-4B29-91BB-19A2AD728100}"/>
    <cellStyle name="40% - Ênfase4 2 2 2 2 2 2" xfId="4407" xr:uid="{E74F26C8-8104-4E5D-AC34-51A10996D873}"/>
    <cellStyle name="40% - Ênfase4 2 2 2 2 2 3" xfId="6987" xr:uid="{A83BEA7E-8FD8-44E5-9338-CFCBC1FC03A6}"/>
    <cellStyle name="40% - Ênfase4 2 2 2 2 3" xfId="1808" xr:uid="{2378E788-861B-4533-8454-6EF29B9ED0D6}"/>
    <cellStyle name="40% - Ênfase4 2 2 2 2 3 2" xfId="4408" xr:uid="{0AFFFF2D-FD2B-4CB0-A9F7-2E538241B8BF}"/>
    <cellStyle name="40% - Ênfase4 2 2 2 2 3 3" xfId="6988" xr:uid="{1A6034F7-6FF8-4E5B-9727-5BBCF32A9831}"/>
    <cellStyle name="40% - Ênfase4 2 2 2 2 4" xfId="1809" xr:uid="{E677F129-F64E-410E-8C7A-C35A79233CB2}"/>
    <cellStyle name="40% - Ênfase4 2 2 2 2 4 2" xfId="4409" xr:uid="{D89CB9D2-7173-44CE-9856-E456EB9DCD8C}"/>
    <cellStyle name="40% - Ênfase4 2 2 2 2 4 3" xfId="6989" xr:uid="{BC6A9C6D-7915-427A-9D3A-D1C4ED91F118}"/>
    <cellStyle name="40% - Ênfase4 2 2 2 2 5" xfId="3082" xr:uid="{D48E6656-AB79-47DF-836F-94B122BEE99B}"/>
    <cellStyle name="40% - Ênfase4 2 2 2 2 6" xfId="5662" xr:uid="{032B3B76-9DAF-435A-8595-0803F0C0BC18}"/>
    <cellStyle name="40% - Ênfase4 2 2 2 3" xfId="702" xr:uid="{2F106A42-6DDE-4B9A-8E3D-563484E966B5}"/>
    <cellStyle name="40% - Ênfase4 2 2 2 3 2" xfId="1810" xr:uid="{3B464B09-A91D-4F85-B64A-B93CDAF778F7}"/>
    <cellStyle name="40% - Ênfase4 2 2 2 3 2 2" xfId="4410" xr:uid="{11179B36-9B96-470F-AA35-43AD175F7842}"/>
    <cellStyle name="40% - Ênfase4 2 2 2 3 2 3" xfId="6990" xr:uid="{E4B48E5F-4F64-45AF-AEAE-3FAAE04537BC}"/>
    <cellStyle name="40% - Ênfase4 2 2 2 3 3" xfId="1811" xr:uid="{1880592C-97B3-4F5A-936D-914D379496B0}"/>
    <cellStyle name="40% - Ênfase4 2 2 2 3 3 2" xfId="4411" xr:uid="{0804F414-7404-41F3-A2A9-A5F9F53C2888}"/>
    <cellStyle name="40% - Ênfase4 2 2 2 3 3 3" xfId="6991" xr:uid="{80B32C04-2CF5-46E4-8EC0-B09F84D636CB}"/>
    <cellStyle name="40% - Ênfase4 2 2 2 3 4" xfId="3303" xr:uid="{28A3087D-AAE9-4E46-B227-C56931F5E6DF}"/>
    <cellStyle name="40% - Ênfase4 2 2 2 3 5" xfId="5883" xr:uid="{E9240CE1-C1A4-4E4A-8BA2-4AF057D0251F}"/>
    <cellStyle name="40% - Ênfase4 2 2 2 4" xfId="1812" xr:uid="{7E44A619-BB30-4E78-99C1-FEFC7DF49B00}"/>
    <cellStyle name="40% - Ênfase4 2 2 2 4 2" xfId="4412" xr:uid="{C2EA3AA8-9461-4F0C-A6D4-4FA12279A277}"/>
    <cellStyle name="40% - Ênfase4 2 2 2 4 3" xfId="6992" xr:uid="{5E5EDD48-B84E-4F74-8B8E-8F2F545E6536}"/>
    <cellStyle name="40% - Ênfase4 2 2 2 5" xfId="1813" xr:uid="{EE2374A4-CB55-4D8E-9574-64D7BCDBD19D}"/>
    <cellStyle name="40% - Ênfase4 2 2 2 5 2" xfId="4413" xr:uid="{21D6A8F7-94A0-4724-85FB-96DC853D25B2}"/>
    <cellStyle name="40% - Ênfase4 2 2 2 5 3" xfId="6993" xr:uid="{D17627A4-3D14-4C8A-95AA-FC95B69F19AD}"/>
    <cellStyle name="40% - Ênfase4 2 2 2 6" xfId="1814" xr:uid="{C09DF63E-C232-4A4F-A356-31BC7D6B296F}"/>
    <cellStyle name="40% - Ênfase4 2 2 2 6 2" xfId="4414" xr:uid="{B3FA642B-9773-4EA3-8FA2-A72BFE6FDC01}"/>
    <cellStyle name="40% - Ênfase4 2 2 2 6 3" xfId="6994" xr:uid="{021A6AD4-1C43-4867-A465-D175755CBDF5}"/>
    <cellStyle name="40% - Ênfase4 2 2 2 7" xfId="2861" xr:uid="{C65C8457-1CD1-48A5-A882-0369319F08BE}"/>
    <cellStyle name="40% - Ênfase4 2 2 2 8" xfId="5441" xr:uid="{DF0FBD01-9F2A-45D1-A2D7-CB2D8A6C32ED}"/>
    <cellStyle name="40% - Ênfase4 2 2 3" xfId="386" xr:uid="{E0DCB237-F151-4FAD-AAE0-56876C3048D9}"/>
    <cellStyle name="40% - Ênfase4 2 2 3 2" xfId="1815" xr:uid="{6D57F385-1A14-4E19-82D4-3C803EA47624}"/>
    <cellStyle name="40% - Ênfase4 2 2 3 2 2" xfId="4415" xr:uid="{E315A90E-F8C2-47D2-8660-413523186570}"/>
    <cellStyle name="40% - Ênfase4 2 2 3 2 3" xfId="6995" xr:uid="{F5C62A5C-87A8-41F9-B2DE-19432C9A24A1}"/>
    <cellStyle name="40% - Ênfase4 2 2 3 3" xfId="1816" xr:uid="{44CF3B6E-E884-4723-AEED-28866A6029E2}"/>
    <cellStyle name="40% - Ênfase4 2 2 3 3 2" xfId="4416" xr:uid="{AA217AB6-5FD2-4809-A524-21AEB201969D}"/>
    <cellStyle name="40% - Ênfase4 2 2 3 3 3" xfId="6996" xr:uid="{DC90859B-7D8B-4F97-8BBD-78CC9A915493}"/>
    <cellStyle name="40% - Ênfase4 2 2 3 4" xfId="1817" xr:uid="{9723BE00-3E37-47A0-AB01-1577595404BB}"/>
    <cellStyle name="40% - Ênfase4 2 2 3 4 2" xfId="4417" xr:uid="{1D1DA4BA-B9AE-4752-B188-4BD89EEEF597}"/>
    <cellStyle name="40% - Ênfase4 2 2 3 4 3" xfId="6997" xr:uid="{E6A12103-E0AC-4639-AC30-C4B232627CF6}"/>
    <cellStyle name="40% - Ênfase4 2 2 3 5" xfId="2987" xr:uid="{AEFB6668-1D6D-4251-AD38-9A27340CFB95}"/>
    <cellStyle name="40% - Ênfase4 2 2 3 6" xfId="5567" xr:uid="{6BB41B4B-09E2-430E-84D3-B5932EE3D457}"/>
    <cellStyle name="40% - Ênfase4 2 2 4" xfId="607" xr:uid="{437F926D-D23C-403E-9375-40AB8585E3E9}"/>
    <cellStyle name="40% - Ênfase4 2 2 4 2" xfId="1818" xr:uid="{CCEE16E0-8274-43A7-B080-F4543C005C8B}"/>
    <cellStyle name="40% - Ênfase4 2 2 4 2 2" xfId="4418" xr:uid="{4A1A39A3-2DD2-4A01-BDA9-9B8C48784334}"/>
    <cellStyle name="40% - Ênfase4 2 2 4 2 3" xfId="6998" xr:uid="{251EA032-D792-4475-A667-BEA9F72349DB}"/>
    <cellStyle name="40% - Ênfase4 2 2 4 3" xfId="1819" xr:uid="{A105B1DF-9007-4A5D-8CA2-60785656FAFB}"/>
    <cellStyle name="40% - Ênfase4 2 2 4 3 2" xfId="4419" xr:uid="{79553FA3-DC3A-4D27-A4D1-F2D94BBC802D}"/>
    <cellStyle name="40% - Ênfase4 2 2 4 3 3" xfId="6999" xr:uid="{945C9815-97D9-4931-82C8-487769D50526}"/>
    <cellStyle name="40% - Ênfase4 2 2 4 4" xfId="1820" xr:uid="{BFFEBB66-12DB-468E-AB0C-F880FB05404B}"/>
    <cellStyle name="40% - Ênfase4 2 2 4 4 2" xfId="4420" xr:uid="{BE406CAF-96B6-4E40-8663-E84A3428C652}"/>
    <cellStyle name="40% - Ênfase4 2 2 4 4 3" xfId="7000" xr:uid="{073FC37B-5575-45AB-AAEB-B94CF32ADDC3}"/>
    <cellStyle name="40% - Ênfase4 2 2 4 5" xfId="3208" xr:uid="{FC03A6CD-43B8-4467-A7EA-CAF772DB4BF2}"/>
    <cellStyle name="40% - Ênfase4 2 2 4 6" xfId="5788" xr:uid="{2E58D457-A9EC-4105-9405-6BA8EEBBCD14}"/>
    <cellStyle name="40% - Ênfase4 2 2 5" xfId="1821" xr:uid="{AF6B1B42-53A6-414F-8519-62C6CAB82589}"/>
    <cellStyle name="40% - Ênfase4 2 2 5 2" xfId="4421" xr:uid="{439CFAC7-1DDA-4B4D-9697-233FA89EFBF1}"/>
    <cellStyle name="40% - Ênfase4 2 2 5 3" xfId="7001" xr:uid="{19CC8842-CBF5-4E8D-BCBA-62550FD4FE86}"/>
    <cellStyle name="40% - Ênfase4 2 2 6" xfId="1822" xr:uid="{A966FDD6-EB51-417A-9B60-1764A173B611}"/>
    <cellStyle name="40% - Ênfase4 2 2 6 2" xfId="4422" xr:uid="{5CE48D11-FB40-4F5B-87F9-DCE2F2E170F1}"/>
    <cellStyle name="40% - Ênfase4 2 2 6 3" xfId="7002" xr:uid="{C1706752-7B21-499E-A5F3-2B680C1DEAAD}"/>
    <cellStyle name="40% - Ênfase4 2 2 7" xfId="1823" xr:uid="{1224C5B6-054A-4DE8-B571-15EEDF50424D}"/>
    <cellStyle name="40% - Ênfase4 2 2 7 2" xfId="4423" xr:uid="{CA6D0A09-1A79-46E3-AE19-A0EBAD28730B}"/>
    <cellStyle name="40% - Ênfase4 2 2 7 3" xfId="7003" xr:uid="{7B588889-0A2F-477C-8D94-2934A9EE03B6}"/>
    <cellStyle name="40% - Ênfase4 2 2 8" xfId="2765" xr:uid="{C011FC6F-E190-4F70-AB7B-7B9ABA5E2DB8}"/>
    <cellStyle name="40% - Ênfase4 2 2 9" xfId="5345" xr:uid="{738FF355-307A-46C4-85E0-5C966CA8E17B}"/>
    <cellStyle name="40% - Ênfase4 2 3" xfId="188" xr:uid="{10109320-B57D-4D3B-B20E-372F8853FC62}"/>
    <cellStyle name="40% - Ênfase4 2 3 2" xfId="284" xr:uid="{751F6EC5-AFB8-4A2C-A022-445462C7A124}"/>
    <cellStyle name="40% - Ênfase4 2 3 2 2" xfId="505" xr:uid="{900BE444-5F2B-4C92-80FA-51F36771D8E2}"/>
    <cellStyle name="40% - Ênfase4 2 3 2 2 2" xfId="1824" xr:uid="{F66D8714-16E0-4656-BF1E-7B37031BC5D3}"/>
    <cellStyle name="40% - Ênfase4 2 3 2 2 2 2" xfId="4424" xr:uid="{46541B5E-F70A-4474-BC26-E959AC9D5965}"/>
    <cellStyle name="40% - Ênfase4 2 3 2 2 2 3" xfId="7004" xr:uid="{68C429DE-271F-4C5F-AC0D-04A0A3A08809}"/>
    <cellStyle name="40% - Ênfase4 2 3 2 2 3" xfId="1825" xr:uid="{6EDAE240-4175-48DD-BF95-2237662F1118}"/>
    <cellStyle name="40% - Ênfase4 2 3 2 2 3 2" xfId="4425" xr:uid="{D32055A6-AEC9-4745-9542-FE654E641B7E}"/>
    <cellStyle name="40% - Ênfase4 2 3 2 2 3 3" xfId="7005" xr:uid="{57DA5672-E091-4C6E-B6B6-BC84434264AB}"/>
    <cellStyle name="40% - Ênfase4 2 3 2 2 4" xfId="1826" xr:uid="{56915120-61FE-49A3-AEA6-4FA328CF24DD}"/>
    <cellStyle name="40% - Ênfase4 2 3 2 2 4 2" xfId="4426" xr:uid="{C1A4DEB6-9C4A-4DC1-BFB8-DA99C88AC266}"/>
    <cellStyle name="40% - Ênfase4 2 3 2 2 4 3" xfId="7006" xr:uid="{852AB42C-F7CD-419C-869F-B8E633E01BF4}"/>
    <cellStyle name="40% - Ênfase4 2 3 2 2 5" xfId="3106" xr:uid="{F8405DAE-69B0-4BDE-B9A4-CE14DB860828}"/>
    <cellStyle name="40% - Ênfase4 2 3 2 2 6" xfId="5686" xr:uid="{B29EE449-E2CA-432B-AF5A-753AB2707A5D}"/>
    <cellStyle name="40% - Ênfase4 2 3 2 3" xfId="726" xr:uid="{86600D01-7ABC-4AFC-B2F1-272BE578E7CD}"/>
    <cellStyle name="40% - Ênfase4 2 3 2 3 2" xfId="1827" xr:uid="{8615AC6A-2929-462E-A084-785A54E27596}"/>
    <cellStyle name="40% - Ênfase4 2 3 2 3 2 2" xfId="4427" xr:uid="{B505FB75-35EA-44F2-BF78-CEAC6DFCD4EB}"/>
    <cellStyle name="40% - Ênfase4 2 3 2 3 2 3" xfId="7007" xr:uid="{EA6D188E-FCFD-4B0B-A705-C84B1BA22616}"/>
    <cellStyle name="40% - Ênfase4 2 3 2 3 3" xfId="1828" xr:uid="{6DB092CD-4DFA-4BCD-9E9B-7B4CF64E25CE}"/>
    <cellStyle name="40% - Ênfase4 2 3 2 3 3 2" xfId="4428" xr:uid="{1B0AC4DA-4FEA-48AB-A1FA-6AC4148D5D2A}"/>
    <cellStyle name="40% - Ênfase4 2 3 2 3 3 3" xfId="7008" xr:uid="{9AF94D5B-19A5-4D1E-BE73-2C372E0883C9}"/>
    <cellStyle name="40% - Ênfase4 2 3 2 3 4" xfId="3327" xr:uid="{0E0FBE04-647B-41F2-801F-167FFDC77B23}"/>
    <cellStyle name="40% - Ênfase4 2 3 2 3 5" xfId="5907" xr:uid="{DFD1A105-4244-47B3-B808-2420892B932A}"/>
    <cellStyle name="40% - Ênfase4 2 3 2 4" xfId="1829" xr:uid="{17B6028C-82D4-4E8C-B6DB-809A1B87416A}"/>
    <cellStyle name="40% - Ênfase4 2 3 2 4 2" xfId="4429" xr:uid="{425EEA04-5C70-436D-A8A6-9BDF6822952D}"/>
    <cellStyle name="40% - Ênfase4 2 3 2 4 3" xfId="7009" xr:uid="{15A9137D-4F71-45FC-B9D4-56AFFDBA3429}"/>
    <cellStyle name="40% - Ênfase4 2 3 2 5" xfId="1830" xr:uid="{18FA23CA-4675-471C-8D90-857E7251AE70}"/>
    <cellStyle name="40% - Ênfase4 2 3 2 5 2" xfId="4430" xr:uid="{E923C434-8651-4ADC-826E-0BFC51B6E47F}"/>
    <cellStyle name="40% - Ênfase4 2 3 2 5 3" xfId="7010" xr:uid="{C58BC02D-4B14-49F5-B374-6D979FD2DBB7}"/>
    <cellStyle name="40% - Ênfase4 2 3 2 6" xfId="1831" xr:uid="{5B2BCDE1-7A03-421D-A3BF-B5D51717E1AE}"/>
    <cellStyle name="40% - Ênfase4 2 3 2 6 2" xfId="4431" xr:uid="{64DBD6A4-1CD1-488D-9C7A-8259306DC52B}"/>
    <cellStyle name="40% - Ênfase4 2 3 2 6 3" xfId="7011" xr:uid="{A43FE991-1345-4B84-83FB-7A5ACF6A7F0A}"/>
    <cellStyle name="40% - Ênfase4 2 3 2 7" xfId="2885" xr:uid="{A2AAB7CB-C857-4BD4-86A6-F298DC703A1D}"/>
    <cellStyle name="40% - Ênfase4 2 3 2 8" xfId="5465" xr:uid="{BB478042-BA79-46F5-9848-49079BC8FACF}"/>
    <cellStyle name="40% - Ênfase4 2 3 3" xfId="410" xr:uid="{CD7D2FB8-0889-4DE9-8DAF-793463128C6F}"/>
    <cellStyle name="40% - Ênfase4 2 3 3 2" xfId="1832" xr:uid="{A1BFB94F-40EC-4E85-9EA1-E7D5E23B7BFD}"/>
    <cellStyle name="40% - Ênfase4 2 3 3 2 2" xfId="4432" xr:uid="{7AE35105-BB49-4447-A4E9-842698500E25}"/>
    <cellStyle name="40% - Ênfase4 2 3 3 2 3" xfId="7012" xr:uid="{566AC4A4-B38A-42D8-82F5-364B14A23468}"/>
    <cellStyle name="40% - Ênfase4 2 3 3 3" xfId="1833" xr:uid="{99F20602-C765-4927-8E12-7BD0CC13FEC7}"/>
    <cellStyle name="40% - Ênfase4 2 3 3 3 2" xfId="4433" xr:uid="{F5EA7057-3961-4E28-9D96-8A6972FA577C}"/>
    <cellStyle name="40% - Ênfase4 2 3 3 3 3" xfId="7013" xr:uid="{9C4007C7-7DA3-4773-9ECB-F82366D6933D}"/>
    <cellStyle name="40% - Ênfase4 2 3 3 4" xfId="1834" xr:uid="{1E8FB6A5-85E3-4FF7-B645-75D1DF77E1D0}"/>
    <cellStyle name="40% - Ênfase4 2 3 3 4 2" xfId="4434" xr:uid="{CB97C81F-2BB9-475C-A5D2-6B2849C26208}"/>
    <cellStyle name="40% - Ênfase4 2 3 3 4 3" xfId="7014" xr:uid="{D5526B8F-AA32-46A3-B87F-ABE9230ED220}"/>
    <cellStyle name="40% - Ênfase4 2 3 3 5" xfId="3011" xr:uid="{692ACB31-2242-4C6F-93FA-4AD837E791AD}"/>
    <cellStyle name="40% - Ênfase4 2 3 3 6" xfId="5591" xr:uid="{45F1F8E3-7B73-4FE9-BFF2-87467C41D8E6}"/>
    <cellStyle name="40% - Ênfase4 2 3 4" xfId="631" xr:uid="{8AC26833-2BC9-438B-8D07-2BB4A16AD15D}"/>
    <cellStyle name="40% - Ênfase4 2 3 4 2" xfId="1835" xr:uid="{0FD3CF75-E29B-42BB-A595-79B804821FFC}"/>
    <cellStyle name="40% - Ênfase4 2 3 4 2 2" xfId="4435" xr:uid="{B971EFE5-8FAA-4037-8CAA-C0DD6078F239}"/>
    <cellStyle name="40% - Ênfase4 2 3 4 2 3" xfId="7015" xr:uid="{19470254-8EBE-448D-B441-40BCD96C3F32}"/>
    <cellStyle name="40% - Ênfase4 2 3 4 3" xfId="1836" xr:uid="{0859FF9F-A1F1-4C94-BF3B-CBD7C18F84CF}"/>
    <cellStyle name="40% - Ênfase4 2 3 4 3 2" xfId="4436" xr:uid="{522B4D85-12B6-44C9-BE03-4058C81DFCA0}"/>
    <cellStyle name="40% - Ênfase4 2 3 4 3 3" xfId="7016" xr:uid="{4C6FFA74-DB41-4E67-9D9D-8D3C90F2D9D2}"/>
    <cellStyle name="40% - Ênfase4 2 3 4 4" xfId="1837" xr:uid="{97645F60-926E-45A5-80A5-C99C1ABB4449}"/>
    <cellStyle name="40% - Ênfase4 2 3 4 4 2" xfId="4437" xr:uid="{A9608113-7512-4FAE-81C0-C97BEDB64BBB}"/>
    <cellStyle name="40% - Ênfase4 2 3 4 4 3" xfId="7017" xr:uid="{26D86BEF-1CE6-4AA0-89DA-75E22F45CD1E}"/>
    <cellStyle name="40% - Ênfase4 2 3 4 5" xfId="3232" xr:uid="{A8523232-13E5-4B10-8745-8A0F573F5F2C}"/>
    <cellStyle name="40% - Ênfase4 2 3 4 6" xfId="5812" xr:uid="{C4290231-A854-4634-BF37-04095A01A5DB}"/>
    <cellStyle name="40% - Ênfase4 2 3 5" xfId="1838" xr:uid="{A218C569-0E6C-4718-A3D1-B1C4C51FBB76}"/>
    <cellStyle name="40% - Ênfase4 2 3 5 2" xfId="4438" xr:uid="{C1E69F75-C0D2-4CDA-976E-DC29096F94AF}"/>
    <cellStyle name="40% - Ênfase4 2 3 5 3" xfId="7018" xr:uid="{F77037A7-BD39-4748-9BA3-135444746FB3}"/>
    <cellStyle name="40% - Ênfase4 2 3 6" xfId="1839" xr:uid="{69137216-F908-46C8-B12E-90E84BF4FEFE}"/>
    <cellStyle name="40% - Ênfase4 2 3 6 2" xfId="4439" xr:uid="{BCBC6793-0CB7-4959-BB98-4FA5056876B0}"/>
    <cellStyle name="40% - Ênfase4 2 3 6 3" xfId="7019" xr:uid="{53749408-C480-420A-9982-164E5E5724DB}"/>
    <cellStyle name="40% - Ênfase4 2 3 7" xfId="1840" xr:uid="{56EE7C7F-A197-420E-8CB9-046EFAF6BFF5}"/>
    <cellStyle name="40% - Ênfase4 2 3 7 2" xfId="4440" xr:uid="{F5706A37-432D-4305-8C77-32F78C59B061}"/>
    <cellStyle name="40% - Ênfase4 2 3 7 3" xfId="7020" xr:uid="{3B11440F-A695-4D42-9592-278209ADD971}"/>
    <cellStyle name="40% - Ênfase4 2 3 8" xfId="2789" xr:uid="{55EFC25A-3011-4E16-A1A7-E0416352162E}"/>
    <cellStyle name="40% - Ênfase4 2 3 9" xfId="5369" xr:uid="{167F3364-9526-487C-A0CC-48B4AF669CAA}"/>
    <cellStyle name="40% - Ênfase4 2 4" xfId="122" xr:uid="{E839E5E1-8CC1-4CF6-B6E4-C911CC429100}"/>
    <cellStyle name="40% - Ênfase4 2 4 2" xfId="348" xr:uid="{527DA2F9-6E1F-4E0C-AE2B-4FCA750E4164}"/>
    <cellStyle name="40% - Ênfase4 2 4 2 2" xfId="1841" xr:uid="{A826496E-7EC2-43CD-87A1-83EEF079A14C}"/>
    <cellStyle name="40% - Ênfase4 2 4 2 2 2" xfId="4441" xr:uid="{080CAD54-E3CC-4F3F-8643-4ACF231750B5}"/>
    <cellStyle name="40% - Ênfase4 2 4 2 2 3" xfId="7021" xr:uid="{3BAE397E-6448-4795-B1B8-6426720397AE}"/>
    <cellStyle name="40% - Ênfase4 2 4 2 3" xfId="1842" xr:uid="{3E853E59-D82D-4D0F-BCAD-D58D47346517}"/>
    <cellStyle name="40% - Ênfase4 2 4 2 3 2" xfId="4442" xr:uid="{E5ABAE9F-D83A-49A5-A871-418E0F793DF4}"/>
    <cellStyle name="40% - Ênfase4 2 4 2 3 3" xfId="7022" xr:uid="{C1AC68C0-3FB2-4B9A-B1E8-BA09624EF3B3}"/>
    <cellStyle name="40% - Ênfase4 2 4 2 4" xfId="1843" xr:uid="{90E4C56F-3684-496F-91C0-48A93E2DA714}"/>
    <cellStyle name="40% - Ênfase4 2 4 2 4 2" xfId="4443" xr:uid="{A8D7ECD9-D39D-4655-AD0A-3B3DFA557633}"/>
    <cellStyle name="40% - Ênfase4 2 4 2 4 3" xfId="7023" xr:uid="{96AC267D-04DF-4B32-8B46-E7DCA873AC7A}"/>
    <cellStyle name="40% - Ênfase4 2 4 2 5" xfId="2949" xr:uid="{8C0FA7BA-E85E-43F8-92A2-71A7664D3282}"/>
    <cellStyle name="40% - Ênfase4 2 4 2 6" xfId="5529" xr:uid="{7F58D843-3C4B-4466-80FE-13CCD5057990}"/>
    <cellStyle name="40% - Ênfase4 2 4 3" xfId="569" xr:uid="{969A3605-8D2F-4424-B476-BCB1BFE0CBED}"/>
    <cellStyle name="40% - Ênfase4 2 4 3 2" xfId="1844" xr:uid="{94F277FC-A9D9-4A1C-80CF-902D57D90EA7}"/>
    <cellStyle name="40% - Ênfase4 2 4 3 2 2" xfId="4444" xr:uid="{BC543E25-F946-4164-B72A-3001CB025028}"/>
    <cellStyle name="40% - Ênfase4 2 4 3 2 3" xfId="7024" xr:uid="{C74E407B-EB0C-4D62-9180-2B94692C3B9C}"/>
    <cellStyle name="40% - Ênfase4 2 4 3 3" xfId="1845" xr:uid="{B5CF0053-3217-4DA6-9219-2B423DFF804B}"/>
    <cellStyle name="40% - Ênfase4 2 4 3 3 2" xfId="4445" xr:uid="{2AA1A080-36A2-4BCC-AAF5-D83B7C3E073F}"/>
    <cellStyle name="40% - Ênfase4 2 4 3 3 3" xfId="7025" xr:uid="{249BE11D-40C9-4161-A72B-863D33A090C8}"/>
    <cellStyle name="40% - Ênfase4 2 4 3 4" xfId="3170" xr:uid="{B6C5FFE5-8C70-404E-B272-E6519C66ED79}"/>
    <cellStyle name="40% - Ênfase4 2 4 3 5" xfId="5750" xr:uid="{022D7019-8057-4888-9DC9-3EED2C55177B}"/>
    <cellStyle name="40% - Ênfase4 2 4 4" xfId="1846" xr:uid="{3710BC03-98C5-49E2-AF9C-101706342601}"/>
    <cellStyle name="40% - Ênfase4 2 4 4 2" xfId="4446" xr:uid="{064BD17B-F3D6-4218-BC4B-E40217856438}"/>
    <cellStyle name="40% - Ênfase4 2 4 4 3" xfId="7026" xr:uid="{2A3BD93A-7B13-4D6E-9DE0-5050641BBF09}"/>
    <cellStyle name="40% - Ênfase4 2 4 5" xfId="1847" xr:uid="{8C7DCB93-7CBC-4450-8346-EB382A92AB0B}"/>
    <cellStyle name="40% - Ênfase4 2 4 5 2" xfId="4447" xr:uid="{A38CB9C6-54D0-446B-A2FC-A31F5447D2F4}"/>
    <cellStyle name="40% - Ênfase4 2 4 5 3" xfId="7027" xr:uid="{EDB099D6-1F2F-4DDE-83B4-730090212BB1}"/>
    <cellStyle name="40% - Ênfase4 2 4 6" xfId="1848" xr:uid="{7CD495BF-866A-4672-A001-3992D1454533}"/>
    <cellStyle name="40% - Ênfase4 2 4 6 2" xfId="4448" xr:uid="{A468A3C7-9E94-4998-8B56-909CBFD14867}"/>
    <cellStyle name="40% - Ênfase4 2 4 6 3" xfId="7028" xr:uid="{8259C0B9-A8BC-40DA-8032-4D2374E4E6E3}"/>
    <cellStyle name="40% - Ênfase4 2 4 7" xfId="2727" xr:uid="{1C5D3519-77A7-45CF-A7D9-81E875638FE3}"/>
    <cellStyle name="40% - Ênfase4 2 4 8" xfId="5307" xr:uid="{0B62E428-5E26-4245-9B7F-475D718EFC6F}"/>
    <cellStyle name="40% - Ênfase4 2 5" xfId="220" xr:uid="{4456424A-3126-4C85-9E30-D47D0CE58D15}"/>
    <cellStyle name="40% - Ênfase4 2 5 2" xfId="441" xr:uid="{6DF741A7-2011-4D23-A940-B6383BF3CF07}"/>
    <cellStyle name="40% - Ênfase4 2 5 2 2" xfId="1849" xr:uid="{D8F6A6FA-D4F5-4E86-8CCB-397D043EA343}"/>
    <cellStyle name="40% - Ênfase4 2 5 2 2 2" xfId="4449" xr:uid="{BC38ED33-F04A-4B4E-BDFC-8D2B5735C106}"/>
    <cellStyle name="40% - Ênfase4 2 5 2 2 3" xfId="7029" xr:uid="{1372FBF7-4D2F-4958-9EE4-91DA87A8D822}"/>
    <cellStyle name="40% - Ênfase4 2 5 2 3" xfId="1850" xr:uid="{3E07D1B2-ADD0-4507-BEAA-4F068FD2A2E6}"/>
    <cellStyle name="40% - Ênfase4 2 5 2 3 2" xfId="4450" xr:uid="{9D16ABC5-C561-4473-8299-C0AB4CC658F3}"/>
    <cellStyle name="40% - Ênfase4 2 5 2 3 3" xfId="7030" xr:uid="{FF00033B-94D4-41D7-9B4A-F1A9EC21A08C}"/>
    <cellStyle name="40% - Ênfase4 2 5 2 4" xfId="1851" xr:uid="{F9D7A0F0-6CAD-472D-B03F-D44D9C78FA72}"/>
    <cellStyle name="40% - Ênfase4 2 5 2 4 2" xfId="4451" xr:uid="{1F3EC7A7-252F-4E50-AE17-14E1CEB8DB94}"/>
    <cellStyle name="40% - Ênfase4 2 5 2 4 3" xfId="7031" xr:uid="{D743FB43-460B-400B-95EC-56BEF96B68E1}"/>
    <cellStyle name="40% - Ênfase4 2 5 2 5" xfId="3042" xr:uid="{EAD2C5DB-FD48-446C-B02F-B6F184A34F85}"/>
    <cellStyle name="40% - Ênfase4 2 5 2 6" xfId="5622" xr:uid="{238DB72F-5617-4EF1-B985-B4681848C833}"/>
    <cellStyle name="40% - Ênfase4 2 5 3" xfId="662" xr:uid="{C449E15D-4A51-42EE-B06F-72D0D274CF1E}"/>
    <cellStyle name="40% - Ênfase4 2 5 3 2" xfId="1852" xr:uid="{005C54D9-25EB-49C1-A2B4-59A6023132BD}"/>
    <cellStyle name="40% - Ênfase4 2 5 3 2 2" xfId="4452" xr:uid="{8C982D9F-9E5F-4B17-B0BC-75D40E96E1D2}"/>
    <cellStyle name="40% - Ênfase4 2 5 3 2 3" xfId="7032" xr:uid="{43FEF25B-4F46-4281-8470-11AB3C48706C}"/>
    <cellStyle name="40% - Ênfase4 2 5 3 3" xfId="1853" xr:uid="{F47D70E4-F603-4076-9890-A70684565830}"/>
    <cellStyle name="40% - Ênfase4 2 5 3 3 2" xfId="4453" xr:uid="{6965CA48-A5BD-43C9-A256-FA9AB0C5AAED}"/>
    <cellStyle name="40% - Ênfase4 2 5 3 3 3" xfId="7033" xr:uid="{78425F73-A36D-4E7E-9EB7-000E38AFD6DA}"/>
    <cellStyle name="40% - Ênfase4 2 5 3 4" xfId="3263" xr:uid="{4AD9DFAF-EC16-4291-AE64-9D949AEAA3C2}"/>
    <cellStyle name="40% - Ênfase4 2 5 3 5" xfId="5843" xr:uid="{01CC1A39-5146-4C99-839E-ABA357FC3D3A}"/>
    <cellStyle name="40% - Ênfase4 2 5 4" xfId="1854" xr:uid="{BDEE07F5-DDCA-4ECE-A5F8-43412014DABB}"/>
    <cellStyle name="40% - Ênfase4 2 5 4 2" xfId="4454" xr:uid="{524A2083-001B-4104-8292-CACEAC0E5692}"/>
    <cellStyle name="40% - Ênfase4 2 5 4 3" xfId="7034" xr:uid="{64AFAFE3-9A43-4C52-BA4A-17380B572386}"/>
    <cellStyle name="40% - Ênfase4 2 5 5" xfId="1855" xr:uid="{1556C5E2-D611-4793-A892-64FA0BC7288A}"/>
    <cellStyle name="40% - Ênfase4 2 5 5 2" xfId="4455" xr:uid="{E1F8FFAB-A6EF-478A-B837-B1BAF2D525A3}"/>
    <cellStyle name="40% - Ênfase4 2 5 5 3" xfId="7035" xr:uid="{E373DF8F-142F-4EA8-8987-F18A8FB083D4}"/>
    <cellStyle name="40% - Ênfase4 2 5 6" xfId="1856" xr:uid="{682A6240-C779-4EDC-8068-892F05AFB899}"/>
    <cellStyle name="40% - Ênfase4 2 5 6 2" xfId="4456" xr:uid="{CFFC0EEC-BE0B-4C43-93EB-42E8A4A4B6A9}"/>
    <cellStyle name="40% - Ênfase4 2 5 6 3" xfId="7036" xr:uid="{257024C4-C963-44BA-978E-46BE08C9D05E}"/>
    <cellStyle name="40% - Ênfase4 2 5 7" xfId="2821" xr:uid="{4B08D9BF-57E7-426D-AA51-A99CBC8E945F}"/>
    <cellStyle name="40% - Ênfase4 2 5 8" xfId="5401" xr:uid="{6D792CA5-7732-4144-8891-735D8027A78C}"/>
    <cellStyle name="40% - Ênfase4 2 6" xfId="315" xr:uid="{6D70D846-10F0-4981-AE2F-E259572DA479}"/>
    <cellStyle name="40% - Ênfase4 2 6 2" xfId="1857" xr:uid="{982B28E5-04B0-4743-A100-3E157E1F7727}"/>
    <cellStyle name="40% - Ênfase4 2 6 2 2" xfId="4457" xr:uid="{F12D190B-D89E-4092-9ABC-351551059748}"/>
    <cellStyle name="40% - Ênfase4 2 6 2 3" xfId="7037" xr:uid="{10AA24F8-7105-4FCD-B1B3-CAD56EAB9756}"/>
    <cellStyle name="40% - Ênfase4 2 6 3" xfId="1858" xr:uid="{8F099F43-13AC-4328-A5DA-5CA856987A53}"/>
    <cellStyle name="40% - Ênfase4 2 6 3 2" xfId="4458" xr:uid="{D97D16D8-3664-45F4-8F27-8A5004D5178C}"/>
    <cellStyle name="40% - Ênfase4 2 6 3 3" xfId="7038" xr:uid="{EA87E272-A448-4FBF-863B-D1267398493F}"/>
    <cellStyle name="40% - Ênfase4 2 6 4" xfId="1859" xr:uid="{4FAABCE5-CBC1-46F6-ABE6-6D695E5FBC04}"/>
    <cellStyle name="40% - Ênfase4 2 6 4 2" xfId="4459" xr:uid="{4BB3B05D-7A21-4E68-A9F1-9F9173F59042}"/>
    <cellStyle name="40% - Ênfase4 2 6 4 3" xfId="7039" xr:uid="{67286717-EF5E-4527-A02E-29B710EC4AC4}"/>
    <cellStyle name="40% - Ênfase4 2 6 5" xfId="2916" xr:uid="{687C879E-51BD-49B7-8D3F-0446C1E9E202}"/>
    <cellStyle name="40% - Ênfase4 2 6 6" xfId="5496" xr:uid="{103E24DF-784B-4F05-AE94-37852DEAC1FC}"/>
    <cellStyle name="40% - Ênfase4 2 7" xfId="536" xr:uid="{7199327F-9A62-4B03-B3E8-DD6102942757}"/>
    <cellStyle name="40% - Ênfase4 2 7 2" xfId="1860" xr:uid="{94989D07-F064-4F4C-A1CF-1E87BE458620}"/>
    <cellStyle name="40% - Ênfase4 2 7 2 2" xfId="4460" xr:uid="{B65008E6-E4C6-45E3-AAB4-EAEE545B196F}"/>
    <cellStyle name="40% - Ênfase4 2 7 2 3" xfId="7040" xr:uid="{070602BF-1A25-4201-B32E-7A000A879AED}"/>
    <cellStyle name="40% - Ênfase4 2 7 3" xfId="1861" xr:uid="{BE8BECF6-689D-4D92-BFB3-AD13468E1E5A}"/>
    <cellStyle name="40% - Ênfase4 2 7 3 2" xfId="4461" xr:uid="{2A104007-9CC0-417C-A16D-8E343967DFA2}"/>
    <cellStyle name="40% - Ênfase4 2 7 3 3" xfId="7041" xr:uid="{B996F7EC-8362-465F-92B5-E3AF19E71D7A}"/>
    <cellStyle name="40% - Ênfase4 2 7 4" xfId="1862" xr:uid="{FE7B7566-C922-41DD-83B0-2BD05A1DC83B}"/>
    <cellStyle name="40% - Ênfase4 2 7 4 2" xfId="4462" xr:uid="{C9CCE9A3-E31A-4168-8352-5832F613B6A2}"/>
    <cellStyle name="40% - Ênfase4 2 7 4 3" xfId="7042" xr:uid="{CCE24859-C2F1-4E46-9474-A7B44B44E320}"/>
    <cellStyle name="40% - Ênfase4 2 7 5" xfId="3137" xr:uid="{D5EFA8B7-DD06-4497-9808-012F2BCF5AAD}"/>
    <cellStyle name="40% - Ênfase4 2 7 6" xfId="5717" xr:uid="{B0D69FB5-E1AD-469A-8C95-123351F9120F}"/>
    <cellStyle name="40% - Ênfase4 2 8" xfId="1863" xr:uid="{73346CE7-3935-4F60-B6C9-E7ABCD6E808F}"/>
    <cellStyle name="40% - Ênfase4 2 8 2" xfId="4463" xr:uid="{CC25A7E2-D0ED-48BC-BCA4-72D357BAACFF}"/>
    <cellStyle name="40% - Ênfase4 2 8 3" xfId="7043" xr:uid="{6E967794-8BE0-4B59-B22E-3DF7C21FF14E}"/>
    <cellStyle name="40% - Ênfase4 2 9" xfId="1864" xr:uid="{43657E3E-33A1-4C45-86B3-B4CAD4351C56}"/>
    <cellStyle name="40% - Ênfase4 2 9 2" xfId="4464" xr:uid="{52241E29-853D-473E-BE6C-9F7661E6E423}"/>
    <cellStyle name="40% - Ênfase4 2 9 3" xfId="7044" xr:uid="{F77CE46B-2D1C-4149-87A8-5F4E05AD051E}"/>
    <cellStyle name="40% - Ênfase4 3" xfId="147" xr:uid="{7F3B4598-A22D-4237-B66A-D088B2C421C1}"/>
    <cellStyle name="40% - Ênfase4 3 2" xfId="243" xr:uid="{1A776632-8F86-4365-8808-8241D0D8984E}"/>
    <cellStyle name="40% - Ênfase4 3 2 2" xfId="464" xr:uid="{285924E4-8109-437C-99AD-3D91149471CD}"/>
    <cellStyle name="40% - Ênfase4 3 2 2 2" xfId="1865" xr:uid="{F518EEC5-9429-45A4-B54D-00B4FAE61E24}"/>
    <cellStyle name="40% - Ênfase4 3 2 2 2 2" xfId="4465" xr:uid="{C6125DB9-84A1-4E0F-9923-535C543B7C88}"/>
    <cellStyle name="40% - Ênfase4 3 2 2 2 3" xfId="7045" xr:uid="{44C3E0B9-C528-4204-9B2D-C76470759D42}"/>
    <cellStyle name="40% - Ênfase4 3 2 2 3" xfId="1866" xr:uid="{837B6E65-7510-44A3-BA48-6F91F202308E}"/>
    <cellStyle name="40% - Ênfase4 3 2 2 3 2" xfId="4466" xr:uid="{C052AA71-6123-4D02-8A63-080337AA68CE}"/>
    <cellStyle name="40% - Ênfase4 3 2 2 3 3" xfId="7046" xr:uid="{FF11686C-5DBC-404A-BD17-3F1C82089881}"/>
    <cellStyle name="40% - Ênfase4 3 2 2 4" xfId="1867" xr:uid="{7BAB56EA-644D-4AA5-8F31-CF4C9E3E77B1}"/>
    <cellStyle name="40% - Ênfase4 3 2 2 4 2" xfId="4467" xr:uid="{CB9DBC62-06C6-40C8-9270-6BFD5BC86C6D}"/>
    <cellStyle name="40% - Ênfase4 3 2 2 4 3" xfId="7047" xr:uid="{77523EA6-4EA5-4D81-9E74-AAC451D4F722}"/>
    <cellStyle name="40% - Ênfase4 3 2 2 5" xfId="3065" xr:uid="{1462183E-94F7-4D66-B9DA-009935628379}"/>
    <cellStyle name="40% - Ênfase4 3 2 2 6" xfId="5645" xr:uid="{3AE5E7D2-DFBA-41DF-ADE1-FDB4CCD1088A}"/>
    <cellStyle name="40% - Ênfase4 3 2 3" xfId="685" xr:uid="{E0E51E47-EFBC-49EB-BF60-14697CAC6320}"/>
    <cellStyle name="40% - Ênfase4 3 2 3 2" xfId="1868" xr:uid="{8B9DDF94-E9DE-4CCE-957C-81D1956B2E7A}"/>
    <cellStyle name="40% - Ênfase4 3 2 3 2 2" xfId="4468" xr:uid="{3E3CAD5B-C959-4FC8-A049-41771EC69D8D}"/>
    <cellStyle name="40% - Ênfase4 3 2 3 2 3" xfId="7048" xr:uid="{890C3CCD-FAD6-459B-B723-71D98A4F11B3}"/>
    <cellStyle name="40% - Ênfase4 3 2 3 3" xfId="1869" xr:uid="{D1B4A364-0BC7-4F13-9213-67694A631E4D}"/>
    <cellStyle name="40% - Ênfase4 3 2 3 3 2" xfId="4469" xr:uid="{0403ABBB-83F0-453A-A5A5-0AB1FE4F2185}"/>
    <cellStyle name="40% - Ênfase4 3 2 3 3 3" xfId="7049" xr:uid="{153F3D37-863E-4614-B8D9-D48799047D9B}"/>
    <cellStyle name="40% - Ênfase4 3 2 3 4" xfId="3286" xr:uid="{1ABFCAA5-CEBE-4E8C-9CD4-BFF9FE5F6659}"/>
    <cellStyle name="40% - Ênfase4 3 2 3 5" xfId="5866" xr:uid="{64E6A535-C098-40FC-AA57-57131CF3BB7B}"/>
    <cellStyle name="40% - Ênfase4 3 2 4" xfId="1870" xr:uid="{EF44125F-B938-4A3F-A9F1-80230FE6DFD2}"/>
    <cellStyle name="40% - Ênfase4 3 2 4 2" xfId="4470" xr:uid="{532E9CF6-B3DA-447E-B63C-0F80C1E998F9}"/>
    <cellStyle name="40% - Ênfase4 3 2 4 3" xfId="7050" xr:uid="{F3B1C1BF-8545-4BAE-9A70-F04B66B35D5D}"/>
    <cellStyle name="40% - Ênfase4 3 2 5" xfId="1871" xr:uid="{79A8DD73-CF56-410F-9B45-31C561C1E0B5}"/>
    <cellStyle name="40% - Ênfase4 3 2 5 2" xfId="4471" xr:uid="{4A4A7B67-5D54-4DC9-BB77-F1BA8550B618}"/>
    <cellStyle name="40% - Ênfase4 3 2 5 3" xfId="7051" xr:uid="{F4D14809-7561-4183-8824-17FB9C05AA55}"/>
    <cellStyle name="40% - Ênfase4 3 2 6" xfId="1872" xr:uid="{9F728A40-B4CE-4722-AFDB-8EDC90C121F3}"/>
    <cellStyle name="40% - Ênfase4 3 2 6 2" xfId="4472" xr:uid="{A8ECB3F1-3E27-4528-9BC2-71410EA22CD5}"/>
    <cellStyle name="40% - Ênfase4 3 2 6 3" xfId="7052" xr:uid="{A25CDA50-F826-4162-96C0-D2572200D24A}"/>
    <cellStyle name="40% - Ênfase4 3 2 7" xfId="2844" xr:uid="{E827D4E8-D329-4527-A87C-CC57ACDBB00C}"/>
    <cellStyle name="40% - Ênfase4 3 2 8" xfId="5424" xr:uid="{0DEBA415-CF72-445B-90CF-2F570AD942BC}"/>
    <cellStyle name="40% - Ênfase4 3 3" xfId="369" xr:uid="{0B5F543A-C353-40E1-BAED-825B10D303D7}"/>
    <cellStyle name="40% - Ênfase4 3 3 2" xfId="1873" xr:uid="{6200C52F-0E1D-4F10-AE56-56ED909883CE}"/>
    <cellStyle name="40% - Ênfase4 3 3 2 2" xfId="4473" xr:uid="{D21D52F6-8706-49A7-8094-B68DB038A8E5}"/>
    <cellStyle name="40% - Ênfase4 3 3 2 3" xfId="7053" xr:uid="{996B0BD2-9293-4B6C-A653-6092BE8FBAAC}"/>
    <cellStyle name="40% - Ênfase4 3 3 3" xfId="1874" xr:uid="{3BCFF6E7-D7B4-4D2B-BC0F-1A67E59C2E3D}"/>
    <cellStyle name="40% - Ênfase4 3 3 3 2" xfId="4474" xr:uid="{D94281C2-5A79-4B7F-B597-67E64BD50454}"/>
    <cellStyle name="40% - Ênfase4 3 3 3 3" xfId="7054" xr:uid="{42243431-6683-449E-91BC-9AB6813086EC}"/>
    <cellStyle name="40% - Ênfase4 3 3 4" xfId="1875" xr:uid="{592B1499-65B4-4FCC-8E97-01B527B1A31C}"/>
    <cellStyle name="40% - Ênfase4 3 3 4 2" xfId="4475" xr:uid="{360F748B-239E-442D-B9FB-C39B91B408B0}"/>
    <cellStyle name="40% - Ênfase4 3 3 4 3" xfId="7055" xr:uid="{62DC71A4-6A8F-40D3-B1D4-0D3FF42854DA}"/>
    <cellStyle name="40% - Ênfase4 3 3 5" xfId="2970" xr:uid="{A957B9FE-7D6C-4817-B238-04E4AE05D158}"/>
    <cellStyle name="40% - Ênfase4 3 3 6" xfId="5550" xr:uid="{1F87CF95-E5F8-457A-B67A-DA161FF93191}"/>
    <cellStyle name="40% - Ênfase4 3 4" xfId="590" xr:uid="{28095611-1D91-4D51-A25C-51B63D59BBA3}"/>
    <cellStyle name="40% - Ênfase4 3 4 2" xfId="1876" xr:uid="{7019511E-DE5D-4FAB-A1FE-88F6CDA4DD4C}"/>
    <cellStyle name="40% - Ênfase4 3 4 2 2" xfId="4476" xr:uid="{97A68B77-6D75-425B-BDD6-317FB284FD11}"/>
    <cellStyle name="40% - Ênfase4 3 4 2 3" xfId="7056" xr:uid="{76AB892D-212F-434F-8E2B-C92DF651AB2F}"/>
    <cellStyle name="40% - Ênfase4 3 4 3" xfId="1877" xr:uid="{A18737EB-168F-4831-BE3C-9AD4FD10B2DA}"/>
    <cellStyle name="40% - Ênfase4 3 4 3 2" xfId="4477" xr:uid="{CFBFBFDC-293A-4A27-88DC-44B6E436C529}"/>
    <cellStyle name="40% - Ênfase4 3 4 3 3" xfId="7057" xr:uid="{C901F01D-4A45-4E39-902A-FF58306E3362}"/>
    <cellStyle name="40% - Ênfase4 3 4 4" xfId="1878" xr:uid="{ED2ED0D5-53C2-4107-B01B-24B00599EBF6}"/>
    <cellStyle name="40% - Ênfase4 3 4 4 2" xfId="4478" xr:uid="{2CDD2DF5-E374-49CF-AA2F-A064F457F155}"/>
    <cellStyle name="40% - Ênfase4 3 4 4 3" xfId="7058" xr:uid="{69141F8D-593A-41FE-9206-B58E75615EB3}"/>
    <cellStyle name="40% - Ênfase4 3 4 5" xfId="3191" xr:uid="{1C1FE377-53C0-4C0B-8B84-BC17697483B7}"/>
    <cellStyle name="40% - Ênfase4 3 4 6" xfId="5771" xr:uid="{738EEE6B-45FB-4E18-A886-61A6373D8FC6}"/>
    <cellStyle name="40% - Ênfase4 3 5" xfId="1879" xr:uid="{C0685A5F-05FE-4662-B7F6-2089B142455B}"/>
    <cellStyle name="40% - Ênfase4 3 5 2" xfId="4479" xr:uid="{F3FCA4DC-BEBF-44B7-B3DD-512F8AE31C4C}"/>
    <cellStyle name="40% - Ênfase4 3 5 3" xfId="7059" xr:uid="{E5130289-D6FD-4042-8EA7-3AF31442D4CB}"/>
    <cellStyle name="40% - Ênfase4 3 6" xfId="1880" xr:uid="{C1C56AF1-F1DC-4879-A2CD-44EC38B2D4A4}"/>
    <cellStyle name="40% - Ênfase4 3 6 2" xfId="4480" xr:uid="{1FEA818B-02DC-4CD3-A4DA-B02D2884E37D}"/>
    <cellStyle name="40% - Ênfase4 3 6 3" xfId="7060" xr:uid="{F6BFED51-0592-496B-98B7-EEAC1EBA0B38}"/>
    <cellStyle name="40% - Ênfase4 3 7" xfId="1881" xr:uid="{CB9D2652-5A55-406E-93DC-4D4DA6BF8E46}"/>
    <cellStyle name="40% - Ênfase4 3 7 2" xfId="4481" xr:uid="{02AE9A96-B3E4-4C8A-8C74-080878D9ABDE}"/>
    <cellStyle name="40% - Ênfase4 3 7 3" xfId="7061" xr:uid="{6988CF54-626F-4F85-8E6E-DF5F8F53C6B8}"/>
    <cellStyle name="40% - Ênfase4 3 8" xfId="2748" xr:uid="{49213522-3F86-4D89-A365-5C71657968B1}"/>
    <cellStyle name="40% - Ênfase4 3 9" xfId="5328" xr:uid="{951D6711-2293-4F12-B0FA-7ACA1F2E719D}"/>
    <cellStyle name="40% - Ênfase4 4" xfId="172" xr:uid="{E9FF7673-9BD9-4B98-8993-837B2E482C54}"/>
    <cellStyle name="40% - Ênfase4 4 2" xfId="268" xr:uid="{42C33EC2-7958-4690-89D1-50B74B04ED6F}"/>
    <cellStyle name="40% - Ênfase4 4 2 2" xfId="489" xr:uid="{02A961B2-46ED-4C4E-9A65-6C15041628C1}"/>
    <cellStyle name="40% - Ênfase4 4 2 2 2" xfId="1882" xr:uid="{AF1900D4-E1BE-4A1E-987F-6C6028420B31}"/>
    <cellStyle name="40% - Ênfase4 4 2 2 2 2" xfId="4482" xr:uid="{9758B296-4340-416E-9A20-6C830A8BD286}"/>
    <cellStyle name="40% - Ênfase4 4 2 2 2 3" xfId="7062" xr:uid="{4EDB01F8-EE3D-42ED-977B-78BEE469E8A8}"/>
    <cellStyle name="40% - Ênfase4 4 2 2 3" xfId="1883" xr:uid="{5A6AECBD-0D2F-4F35-897F-05EFACC2B4C0}"/>
    <cellStyle name="40% - Ênfase4 4 2 2 3 2" xfId="4483" xr:uid="{0C66CE87-9289-4C71-A91D-3249EA58C53E}"/>
    <cellStyle name="40% - Ênfase4 4 2 2 3 3" xfId="7063" xr:uid="{A2CF8280-9F23-4040-9761-C2113C6A0593}"/>
    <cellStyle name="40% - Ênfase4 4 2 2 4" xfId="1884" xr:uid="{200BB480-EC1C-4735-AEF2-1EEE24FA5EB2}"/>
    <cellStyle name="40% - Ênfase4 4 2 2 4 2" xfId="4484" xr:uid="{1BFD0BB2-5FAF-4BAA-8656-36EBBE0785A6}"/>
    <cellStyle name="40% - Ênfase4 4 2 2 4 3" xfId="7064" xr:uid="{20900EA6-AF26-4120-859E-C6723ADA05A8}"/>
    <cellStyle name="40% - Ênfase4 4 2 2 5" xfId="3090" xr:uid="{1D9FE41C-A34B-406B-8459-B68A867CD2C8}"/>
    <cellStyle name="40% - Ênfase4 4 2 2 6" xfId="5670" xr:uid="{571AD2A3-818D-4162-B364-7C32CEFB6DE2}"/>
    <cellStyle name="40% - Ênfase4 4 2 3" xfId="710" xr:uid="{52FDFF38-CC8A-4B28-AE67-379D4E8BAE1B}"/>
    <cellStyle name="40% - Ênfase4 4 2 3 2" xfId="1885" xr:uid="{A0CC4584-9B40-4A32-B356-1C754294BDA8}"/>
    <cellStyle name="40% - Ênfase4 4 2 3 2 2" xfId="4485" xr:uid="{1DE768EC-B384-4551-B024-A3706850F2B9}"/>
    <cellStyle name="40% - Ênfase4 4 2 3 2 3" xfId="7065" xr:uid="{C491385C-898A-47E7-8EE3-4534328901FF}"/>
    <cellStyle name="40% - Ênfase4 4 2 3 3" xfId="1886" xr:uid="{CC7A45BF-7234-425B-B877-A41466240C6F}"/>
    <cellStyle name="40% - Ênfase4 4 2 3 3 2" xfId="4486" xr:uid="{6C93EBF4-DEAD-44C3-AAE0-6D6CF86228DD}"/>
    <cellStyle name="40% - Ênfase4 4 2 3 3 3" xfId="7066" xr:uid="{4B204C97-7577-4F5D-A222-20B0AD36A704}"/>
    <cellStyle name="40% - Ênfase4 4 2 3 4" xfId="3311" xr:uid="{8ED6C41C-65A6-4C07-A991-F6EFD7213747}"/>
    <cellStyle name="40% - Ênfase4 4 2 3 5" xfId="5891" xr:uid="{DA9DEB9D-8B69-4503-9545-29E0381D962C}"/>
    <cellStyle name="40% - Ênfase4 4 2 4" xfId="1887" xr:uid="{A24E57B0-7C5A-4726-8173-DDB31A823484}"/>
    <cellStyle name="40% - Ênfase4 4 2 4 2" xfId="4487" xr:uid="{9057B7AC-BC89-4C06-B96E-4F84C512D58D}"/>
    <cellStyle name="40% - Ênfase4 4 2 4 3" xfId="7067" xr:uid="{7EEB268F-A900-4090-A869-0E63D51757C2}"/>
    <cellStyle name="40% - Ênfase4 4 2 5" xfId="1888" xr:uid="{988F2038-7AEC-4897-BF22-8B512CEF4AAD}"/>
    <cellStyle name="40% - Ênfase4 4 2 5 2" xfId="4488" xr:uid="{4D549E42-FD27-4E7E-A3F3-8F6D7F3B4D72}"/>
    <cellStyle name="40% - Ênfase4 4 2 5 3" xfId="7068" xr:uid="{02A6ECE4-B337-4BED-9535-BED5B0BEB1DD}"/>
    <cellStyle name="40% - Ênfase4 4 2 6" xfId="1889" xr:uid="{8181A9F5-4207-45C3-AC6A-D5BBDE66792E}"/>
    <cellStyle name="40% - Ênfase4 4 2 6 2" xfId="4489" xr:uid="{CD44DD17-D906-42E9-89A0-E17F394D55C0}"/>
    <cellStyle name="40% - Ênfase4 4 2 6 3" xfId="7069" xr:uid="{563009B8-C99C-456E-B7D7-AAC1DFCBED7F}"/>
    <cellStyle name="40% - Ênfase4 4 2 7" xfId="2869" xr:uid="{EC99DF20-44BA-4881-9EC7-CE352C77648B}"/>
    <cellStyle name="40% - Ênfase4 4 2 8" xfId="5449" xr:uid="{44A9E48B-5ECB-437E-BDC5-45F965AA0437}"/>
    <cellStyle name="40% - Ênfase4 4 3" xfId="394" xr:uid="{6074D24B-C985-49A3-B912-B5BCF9B6747A}"/>
    <cellStyle name="40% - Ênfase4 4 3 2" xfId="1890" xr:uid="{DF7DBA3E-4A24-4B78-8241-21A01C4D4A6B}"/>
    <cellStyle name="40% - Ênfase4 4 3 2 2" xfId="4490" xr:uid="{4AF1EC1F-175F-476D-9781-B6275952A840}"/>
    <cellStyle name="40% - Ênfase4 4 3 2 3" xfId="7070" xr:uid="{DEB2B331-543C-495C-9550-61FF1634AA6C}"/>
    <cellStyle name="40% - Ênfase4 4 3 3" xfId="1891" xr:uid="{A056D01A-8FDC-44BF-A30C-A38CC6A0E567}"/>
    <cellStyle name="40% - Ênfase4 4 3 3 2" xfId="4491" xr:uid="{1C4C126B-4865-4BDC-866F-6A32A97293D1}"/>
    <cellStyle name="40% - Ênfase4 4 3 3 3" xfId="7071" xr:uid="{D4320C8F-45D5-4E46-8F20-1C54837B9CD5}"/>
    <cellStyle name="40% - Ênfase4 4 3 4" xfId="1892" xr:uid="{CD0D10CB-04B9-44C9-B00C-FB612403E7E8}"/>
    <cellStyle name="40% - Ênfase4 4 3 4 2" xfId="4492" xr:uid="{94DEAD41-6746-4630-91EB-D118A49E185D}"/>
    <cellStyle name="40% - Ênfase4 4 3 4 3" xfId="7072" xr:uid="{87AE3A94-EA98-4C32-8590-CAC97F42FAE3}"/>
    <cellStyle name="40% - Ênfase4 4 3 5" xfId="2995" xr:uid="{CF5C4560-5D3E-4BDB-A83B-BB27C462A537}"/>
    <cellStyle name="40% - Ênfase4 4 3 6" xfId="5575" xr:uid="{83982F8D-646D-455A-9B4A-135A23E7DFA9}"/>
    <cellStyle name="40% - Ênfase4 4 4" xfId="615" xr:uid="{492A55B2-4917-4765-940C-C78D9A40795D}"/>
    <cellStyle name="40% - Ênfase4 4 4 2" xfId="1893" xr:uid="{288FE39D-4AB4-414A-912B-C95EBFB90843}"/>
    <cellStyle name="40% - Ênfase4 4 4 2 2" xfId="4493" xr:uid="{4736C722-4DD2-4C24-87DE-C338FE6E0C05}"/>
    <cellStyle name="40% - Ênfase4 4 4 2 3" xfId="7073" xr:uid="{6C1FBC86-BA52-48F9-9F72-322B897438EB}"/>
    <cellStyle name="40% - Ênfase4 4 4 3" xfId="1894" xr:uid="{1F429C21-90B2-4295-8FA8-696B991521E6}"/>
    <cellStyle name="40% - Ênfase4 4 4 3 2" xfId="4494" xr:uid="{4F0E1515-B43F-4099-966D-596ABABFB270}"/>
    <cellStyle name="40% - Ênfase4 4 4 3 3" xfId="7074" xr:uid="{2F3634D6-C0D5-49E8-8BF0-40BE734AE3E4}"/>
    <cellStyle name="40% - Ênfase4 4 4 4" xfId="1895" xr:uid="{047617F2-8697-4010-8971-E9E045678AEB}"/>
    <cellStyle name="40% - Ênfase4 4 4 4 2" xfId="4495" xr:uid="{3D46D913-6196-489C-BA4B-8C896EC37A0C}"/>
    <cellStyle name="40% - Ênfase4 4 4 4 3" xfId="7075" xr:uid="{9E2613DF-7501-46E9-AA5D-9840854080DD}"/>
    <cellStyle name="40% - Ênfase4 4 4 5" xfId="3216" xr:uid="{8EC581B0-9EB4-4582-9AB1-AC8C8FA65767}"/>
    <cellStyle name="40% - Ênfase4 4 4 6" xfId="5796" xr:uid="{151C8E53-45BE-4870-9940-87D9B5845D08}"/>
    <cellStyle name="40% - Ênfase4 4 5" xfId="1896" xr:uid="{44A81E2D-3140-44DA-9E66-2707123B6014}"/>
    <cellStyle name="40% - Ênfase4 4 5 2" xfId="4496" xr:uid="{5CD0B5DB-C1E8-4326-B654-AB9CCB40BAE1}"/>
    <cellStyle name="40% - Ênfase4 4 5 3" xfId="7076" xr:uid="{90F13847-B38F-43B8-BB46-29CED31BAA40}"/>
    <cellStyle name="40% - Ênfase4 4 6" xfId="1897" xr:uid="{BE7894EB-5110-4C96-A495-37AB146C39E9}"/>
    <cellStyle name="40% - Ênfase4 4 6 2" xfId="4497" xr:uid="{E1B1FC6A-3D3A-41FE-80F3-27B8CA4F79D8}"/>
    <cellStyle name="40% - Ênfase4 4 6 3" xfId="7077" xr:uid="{5ECFA4E0-1CB1-4CD4-B8F8-8D9373EEE744}"/>
    <cellStyle name="40% - Ênfase4 4 7" xfId="1898" xr:uid="{94478D62-ABA6-4740-B7E3-A5C000BBFAA2}"/>
    <cellStyle name="40% - Ênfase4 4 7 2" xfId="4498" xr:uid="{0B46F425-2A83-461F-8C7E-DE7DF2364C03}"/>
    <cellStyle name="40% - Ênfase4 4 7 3" xfId="7078" xr:uid="{73458E4D-A19C-445E-8E5A-F5EF351FF60D}"/>
    <cellStyle name="40% - Ênfase4 4 8" xfId="2773" xr:uid="{7243497C-4BE9-4153-8C1E-80DA6ED7B376}"/>
    <cellStyle name="40% - Ênfase4 4 9" xfId="5353" xr:uid="{DE16BE89-0969-4220-BCFF-056D584C8934}"/>
    <cellStyle name="40% - Ênfase4 5" xfId="106" xr:uid="{F460810A-7238-4B7E-8991-EFAAB36E9523}"/>
    <cellStyle name="40% - Ênfase4 5 2" xfId="332" xr:uid="{A2E93532-20E0-480D-9F94-8EDA74C8AEB5}"/>
    <cellStyle name="40% - Ênfase4 5 2 2" xfId="1899" xr:uid="{66F7B3C9-DF4C-4714-B952-DAD513542CFE}"/>
    <cellStyle name="40% - Ênfase4 5 2 2 2" xfId="4499" xr:uid="{F64BB19C-E0E1-453E-9234-BA5C04A816EE}"/>
    <cellStyle name="40% - Ênfase4 5 2 2 3" xfId="7079" xr:uid="{DA0293CD-F786-4A0C-92EA-9EFDA28DD80C}"/>
    <cellStyle name="40% - Ênfase4 5 2 3" xfId="1900" xr:uid="{ED9736E0-82AE-4D49-B6B0-75B8F67076D5}"/>
    <cellStyle name="40% - Ênfase4 5 2 3 2" xfId="4500" xr:uid="{D077B566-ACE1-4D65-B426-A4B67D233F8F}"/>
    <cellStyle name="40% - Ênfase4 5 2 3 3" xfId="7080" xr:uid="{3BC58259-AD88-424E-8BA7-33086F71FB9A}"/>
    <cellStyle name="40% - Ênfase4 5 2 4" xfId="1901" xr:uid="{84846591-36F8-430D-8A21-675F82422420}"/>
    <cellStyle name="40% - Ênfase4 5 2 4 2" xfId="4501" xr:uid="{717C95E8-442A-47E9-840B-9706D3E01D22}"/>
    <cellStyle name="40% - Ênfase4 5 2 4 3" xfId="7081" xr:uid="{0B2B67E5-C8DF-4FFF-A04D-AB41A1364A0C}"/>
    <cellStyle name="40% - Ênfase4 5 2 5" xfId="2933" xr:uid="{8DA9B502-DF99-43CD-90BE-0A176F24E3C7}"/>
    <cellStyle name="40% - Ênfase4 5 2 6" xfId="5513" xr:uid="{CABDE08F-7559-4772-BAD5-7D5DC9D31265}"/>
    <cellStyle name="40% - Ênfase4 5 3" xfId="553" xr:uid="{EFB0F176-3891-4053-BAB8-47ACC8C117A6}"/>
    <cellStyle name="40% - Ênfase4 5 3 2" xfId="1902" xr:uid="{25DD0147-C0E0-44E5-BF1D-CE4D8CD412BA}"/>
    <cellStyle name="40% - Ênfase4 5 3 2 2" xfId="4502" xr:uid="{5BC15712-B5B1-4747-95E8-669ABEF357F2}"/>
    <cellStyle name="40% - Ênfase4 5 3 2 3" xfId="7082" xr:uid="{FD86DA9F-F9AE-4228-A090-A58603B7644C}"/>
    <cellStyle name="40% - Ênfase4 5 3 3" xfId="1903" xr:uid="{8C1DFECA-C9F2-4C99-BD37-21BA079B1CCD}"/>
    <cellStyle name="40% - Ênfase4 5 3 3 2" xfId="4503" xr:uid="{A807123B-0640-40C9-90C1-E238B2D482B3}"/>
    <cellStyle name="40% - Ênfase4 5 3 3 3" xfId="7083" xr:uid="{A9E59F96-8774-45EC-B88D-94C0069B44F4}"/>
    <cellStyle name="40% - Ênfase4 5 3 4" xfId="3154" xr:uid="{CFBF27B0-DB14-4A70-823C-93F9592D15E0}"/>
    <cellStyle name="40% - Ênfase4 5 3 5" xfId="5734" xr:uid="{1294AB6C-FD43-47A2-89E4-1BB7487E4EF7}"/>
    <cellStyle name="40% - Ênfase4 5 4" xfId="1904" xr:uid="{45302317-0959-4FD2-8045-9F681BBBCA0E}"/>
    <cellStyle name="40% - Ênfase4 5 4 2" xfId="4504" xr:uid="{05F69AD6-FD94-4119-A7F9-840B8CE0F4E7}"/>
    <cellStyle name="40% - Ênfase4 5 4 3" xfId="7084" xr:uid="{93669B7C-3F61-4AE5-B11A-E2C362939E80}"/>
    <cellStyle name="40% - Ênfase4 5 5" xfId="1905" xr:uid="{4F4E8054-E3F5-4FC8-883A-F8F3A3091918}"/>
    <cellStyle name="40% - Ênfase4 5 5 2" xfId="4505" xr:uid="{0E57DBDB-A192-43FD-95CE-AEA1AF3D78B0}"/>
    <cellStyle name="40% - Ênfase4 5 5 3" xfId="7085" xr:uid="{723B4E8E-8321-4BD6-8A0C-39C3E65A71A1}"/>
    <cellStyle name="40% - Ênfase4 5 6" xfId="1906" xr:uid="{0878B75C-D8B8-49BA-8E00-1890CC5FC0FE}"/>
    <cellStyle name="40% - Ênfase4 5 6 2" xfId="4506" xr:uid="{4CCAC003-8E31-4A67-82D6-F731FAD02450}"/>
    <cellStyle name="40% - Ênfase4 5 6 3" xfId="7086" xr:uid="{522EC002-9614-474A-98B8-F4F36F1483C4}"/>
    <cellStyle name="40% - Ênfase4 5 7" xfId="2711" xr:uid="{85497422-4B6E-4C86-B1C1-629CF1926606}"/>
    <cellStyle name="40% - Ênfase4 5 8" xfId="5291" xr:uid="{52E0B336-A67C-4EFC-838B-BC647C43227C}"/>
    <cellStyle name="40% - Ênfase4 6" xfId="203" xr:uid="{C0BEA835-8D59-40BB-8FA6-BADA70FB06AA}"/>
    <cellStyle name="40% - Ênfase4 6 2" xfId="425" xr:uid="{CAA6A4DB-189E-4E45-9E97-2AEF5642ECA0}"/>
    <cellStyle name="40% - Ênfase4 6 2 2" xfId="1907" xr:uid="{8078A5BB-D6F5-4D96-A259-3730B2B6E918}"/>
    <cellStyle name="40% - Ênfase4 6 2 2 2" xfId="4507" xr:uid="{924B4E20-AB4E-4321-82A3-83A8014E106E}"/>
    <cellStyle name="40% - Ênfase4 6 2 2 3" xfId="7087" xr:uid="{376B7A14-30B9-4572-A327-71F49E637AFA}"/>
    <cellStyle name="40% - Ênfase4 6 2 3" xfId="1908" xr:uid="{0E7F9C5C-B052-401E-AADC-A2830FD5C63A}"/>
    <cellStyle name="40% - Ênfase4 6 2 3 2" xfId="4508" xr:uid="{03F5CC07-1519-4531-B879-2593E2D95F25}"/>
    <cellStyle name="40% - Ênfase4 6 2 3 3" xfId="7088" xr:uid="{E24F3308-D2A7-47F9-908B-D68DAD0CAAD6}"/>
    <cellStyle name="40% - Ênfase4 6 2 4" xfId="1909" xr:uid="{2C27D7B7-2DEF-4810-A053-B269A1688DC7}"/>
    <cellStyle name="40% - Ênfase4 6 2 4 2" xfId="4509" xr:uid="{FEF29FA1-4ED1-472B-AC87-BEF5D6A69449}"/>
    <cellStyle name="40% - Ênfase4 6 2 4 3" xfId="7089" xr:uid="{58F387B7-C51D-4798-93F1-188E8D6FC95F}"/>
    <cellStyle name="40% - Ênfase4 6 2 5" xfId="3026" xr:uid="{E4596809-4E5A-4001-A426-8C654B6B632B}"/>
    <cellStyle name="40% - Ênfase4 6 2 6" xfId="5606" xr:uid="{77E59104-6685-4F1B-B434-64E31B3F22DF}"/>
    <cellStyle name="40% - Ênfase4 6 3" xfId="646" xr:uid="{03BE8A89-E545-4E63-9686-37DC97C11AE8}"/>
    <cellStyle name="40% - Ênfase4 6 3 2" xfId="1910" xr:uid="{DA87CE88-56FC-4F3F-9285-41535A9AC939}"/>
    <cellStyle name="40% - Ênfase4 6 3 2 2" xfId="4510" xr:uid="{AFE22CA3-F1A8-4393-B9C4-85A10CF199B4}"/>
    <cellStyle name="40% - Ênfase4 6 3 2 3" xfId="7090" xr:uid="{8EF59745-CA1D-46C1-A1D8-E5F1775412F3}"/>
    <cellStyle name="40% - Ênfase4 6 3 3" xfId="1911" xr:uid="{05F5B06C-E0FB-4F44-BAD8-E9589EA62F40}"/>
    <cellStyle name="40% - Ênfase4 6 3 3 2" xfId="4511" xr:uid="{F5AEACE5-B6B6-4F93-9EB6-AB131A92739F}"/>
    <cellStyle name="40% - Ênfase4 6 3 3 3" xfId="7091" xr:uid="{9F00B5F9-344F-461C-8DAA-782B9612EFE6}"/>
    <cellStyle name="40% - Ênfase4 6 3 4" xfId="3247" xr:uid="{7F3AE99C-4E94-4ACB-8DEB-19E385D1B583}"/>
    <cellStyle name="40% - Ênfase4 6 3 5" xfId="5827" xr:uid="{3E328A0B-C2A1-419A-B07D-481E25AA19EC}"/>
    <cellStyle name="40% - Ênfase4 6 4" xfId="1912" xr:uid="{FEE56F6D-4A9B-4000-A6F9-939151E56BB3}"/>
    <cellStyle name="40% - Ênfase4 6 4 2" xfId="4512" xr:uid="{23C5AC7B-08D7-4120-B21C-730BB2EA4B0D}"/>
    <cellStyle name="40% - Ênfase4 6 4 3" xfId="7092" xr:uid="{1CD5E1CB-68F6-4FC7-937A-60D49B3B1EF9}"/>
    <cellStyle name="40% - Ênfase4 6 5" xfId="1913" xr:uid="{2F0CA702-8233-4FFE-9FFC-F2DC62D3657E}"/>
    <cellStyle name="40% - Ênfase4 6 5 2" xfId="4513" xr:uid="{AAF65B37-460A-4CE1-8A30-A049276F8D89}"/>
    <cellStyle name="40% - Ênfase4 6 5 3" xfId="7093" xr:uid="{E768421C-A3FD-4557-83A3-1E138109A6C6}"/>
    <cellStyle name="40% - Ênfase4 6 6" xfId="1914" xr:uid="{A227EE09-0146-4AA9-9D68-B53740796AF3}"/>
    <cellStyle name="40% - Ênfase4 6 6 2" xfId="4514" xr:uid="{DEEDD540-2214-46A1-BC3C-494583CA2EDB}"/>
    <cellStyle name="40% - Ênfase4 6 6 3" xfId="7094" xr:uid="{1ABF3680-561F-4879-99DF-02AB51F69A1F}"/>
    <cellStyle name="40% - Ênfase4 6 7" xfId="2804" xr:uid="{14CB8958-E020-465F-9EFB-87B9A60C36D6}"/>
    <cellStyle name="40% - Ênfase4 6 8" xfId="5384" xr:uid="{EE415492-C75A-40B6-8949-C4D06A221D77}"/>
    <cellStyle name="40% - Ênfase4 7" xfId="299" xr:uid="{7C1F9802-BD1B-4E87-AEA0-AD6F262233E1}"/>
    <cellStyle name="40% - Ênfase4 7 2" xfId="1915" xr:uid="{37A6375D-92ED-4BC4-99C2-B6125C3BF4F9}"/>
    <cellStyle name="40% - Ênfase4 7 2 2" xfId="4515" xr:uid="{BFF8B06A-8386-49D3-9F25-BCD5AAB279F9}"/>
    <cellStyle name="40% - Ênfase4 7 2 3" xfId="7095" xr:uid="{16C21AB6-2F1E-479F-B1D5-9ED7C2875A3F}"/>
    <cellStyle name="40% - Ênfase4 7 3" xfId="1916" xr:uid="{032A73F2-1A4B-431E-A3CE-C9EE36280452}"/>
    <cellStyle name="40% - Ênfase4 7 3 2" xfId="4516" xr:uid="{CBA5F1D9-68C0-4BF6-B329-1B2FBE3DB814}"/>
    <cellStyle name="40% - Ênfase4 7 3 3" xfId="7096" xr:uid="{9CFC4ACF-B7B6-4096-87AF-E29A442C40D2}"/>
    <cellStyle name="40% - Ênfase4 7 4" xfId="1917" xr:uid="{FF3C5853-3ADF-4C21-8175-132E371B1A40}"/>
    <cellStyle name="40% - Ênfase4 7 4 2" xfId="4517" xr:uid="{0AA73AAB-0B9E-4BAB-9342-63C3B86EA8AC}"/>
    <cellStyle name="40% - Ênfase4 7 4 3" xfId="7097" xr:uid="{B191CABD-FB19-41A9-86EB-D39FEEEA0979}"/>
    <cellStyle name="40% - Ênfase4 7 5" xfId="2900" xr:uid="{44C579A3-0E75-4D40-B6EA-FABAE418D21B}"/>
    <cellStyle name="40% - Ênfase4 7 6" xfId="5480" xr:uid="{C3053E59-13F1-4B17-9BE1-13950453BE3A}"/>
    <cellStyle name="40% - Ênfase4 8" xfId="520" xr:uid="{A5F10838-07FC-4CCC-89ED-F813DD6C3672}"/>
    <cellStyle name="40% - Ênfase4 8 2" xfId="1918" xr:uid="{6458AE64-D5C8-47E1-92EF-89A5FE609E0D}"/>
    <cellStyle name="40% - Ênfase4 8 2 2" xfId="4518" xr:uid="{97B4543D-22E8-4B87-AF70-B7DF62AE1453}"/>
    <cellStyle name="40% - Ênfase4 8 2 3" xfId="7098" xr:uid="{ACE5BAFA-ECD7-487A-BF48-581CB02482E1}"/>
    <cellStyle name="40% - Ênfase4 8 3" xfId="1919" xr:uid="{1DC1C425-4B40-42F5-881E-2D24C3DE06D8}"/>
    <cellStyle name="40% - Ênfase4 8 3 2" xfId="4519" xr:uid="{41E8D12C-7341-4223-86F8-854C7D11247B}"/>
    <cellStyle name="40% - Ênfase4 8 3 3" xfId="7099" xr:uid="{21D4DE30-7516-4377-A125-11F4ABADB30E}"/>
    <cellStyle name="40% - Ênfase4 8 4" xfId="1920" xr:uid="{A900D202-F42A-4C49-9569-FFC821C07D20}"/>
    <cellStyle name="40% - Ênfase4 8 4 2" xfId="4520" xr:uid="{AB14DC4F-0B41-4E42-8F50-700BB0C39134}"/>
    <cellStyle name="40% - Ênfase4 8 4 3" xfId="7100" xr:uid="{968F257A-F04C-43B9-B659-BDD2EDBC7071}"/>
    <cellStyle name="40% - Ênfase4 8 5" xfId="3121" xr:uid="{D208C747-14B7-40FF-B8A2-3AD50D79F585}"/>
    <cellStyle name="40% - Ênfase4 8 6" xfId="5701" xr:uid="{152F9C3A-4436-4698-8D55-23C3E47FFEEE}"/>
    <cellStyle name="40% - Ênfase4 9" xfId="1921" xr:uid="{F1FC5070-428E-4C26-8A2D-20C4A1816E6D}"/>
    <cellStyle name="40% - Ênfase4 9 2" xfId="4521" xr:uid="{D3EE1F70-6407-4D58-AD66-CEC01FB68267}"/>
    <cellStyle name="40% - Ênfase4 9 3" xfId="7101" xr:uid="{5A76793C-67DA-46DF-9B20-85411BFCA9BF}"/>
    <cellStyle name="40% - Ênfase5" xfId="48" builtinId="47" customBuiltin="1"/>
    <cellStyle name="40% - Ênfase5 10" xfId="1922" xr:uid="{22B3FB69-3515-47DE-9B7F-2AED4ED5FAE5}"/>
    <cellStyle name="40% - Ênfase5 10 2" xfId="4522" xr:uid="{EFDF7705-3521-4B53-9EB1-8C553B7941FD}"/>
    <cellStyle name="40% - Ênfase5 10 3" xfId="7102" xr:uid="{97D7822A-B2A1-472E-9B77-A921AA1F09FF}"/>
    <cellStyle name="40% - Ênfase5 11" xfId="1923" xr:uid="{60DF94C8-F88B-4A73-AF70-E906FD9D2F76}"/>
    <cellStyle name="40% - Ênfase5 11 2" xfId="4523" xr:uid="{B656D4CB-EBD7-4E1C-8D88-71CA767AFBEA}"/>
    <cellStyle name="40% - Ênfase5 11 3" xfId="7103" xr:uid="{BF20F529-B9E5-443B-AFF4-A5976C1F959D}"/>
    <cellStyle name="40% - Ênfase5 12" xfId="2652" xr:uid="{401CF756-B01D-4B7B-A5ED-F93C7D2CD2F8}"/>
    <cellStyle name="40% - Ênfase5 12 2" xfId="5235" xr:uid="{7F232DD9-A1A6-45A7-AD9A-4D3D1F553DE2}"/>
    <cellStyle name="40% - Ênfase5 12 3" xfId="7815" xr:uid="{9DC28CEB-CB30-4921-A572-A8D5F98E3245}"/>
    <cellStyle name="40% - Ênfase5 13" xfId="2679" xr:uid="{A5CBEE8F-63F8-4EF0-A4C1-91EED74A806E}"/>
    <cellStyle name="40% - Ênfase5 14" xfId="5259" xr:uid="{A7625CA4-F559-41C3-A0CE-E84972554A50}"/>
    <cellStyle name="40% - Ênfase5 2" xfId="91" xr:uid="{6E4A15B9-A805-40BE-9582-0AADFC4C520F}"/>
    <cellStyle name="40% - Ênfase5 2 10" xfId="1924" xr:uid="{3FCEEFDF-F035-44AC-8279-67E6BDA5F25D}"/>
    <cellStyle name="40% - Ênfase5 2 10 2" xfId="4524" xr:uid="{6FD1FCA8-F161-46E6-82A7-64DF81170D57}"/>
    <cellStyle name="40% - Ênfase5 2 10 3" xfId="7104" xr:uid="{AC371CF4-61ED-47E0-A414-D710A5934A94}"/>
    <cellStyle name="40% - Ênfase5 2 11" xfId="2697" xr:uid="{3931447D-EEB7-4B70-A703-63156C8C1BA9}"/>
    <cellStyle name="40% - Ênfase5 2 12" xfId="5277" xr:uid="{2FFC3954-0CDD-400D-8E71-F794DF8C23D3}"/>
    <cellStyle name="40% - Ênfase5 2 2" xfId="166" xr:uid="{A96F727B-D070-46F3-9FF7-FFD8580B06CC}"/>
    <cellStyle name="40% - Ênfase5 2 2 2" xfId="262" xr:uid="{18E24A38-6442-4D8A-88FA-F073BA4D66FD}"/>
    <cellStyle name="40% - Ênfase5 2 2 2 2" xfId="483" xr:uid="{E3936628-FFE2-446C-8D1F-46C3622ED5B9}"/>
    <cellStyle name="40% - Ênfase5 2 2 2 2 2" xfId="1925" xr:uid="{41C3807F-1C51-4710-B4A7-0D68E8CA2642}"/>
    <cellStyle name="40% - Ênfase5 2 2 2 2 2 2" xfId="4525" xr:uid="{D3B32991-59DA-48FB-BD73-831F616AB87F}"/>
    <cellStyle name="40% - Ênfase5 2 2 2 2 2 3" xfId="7105" xr:uid="{51949692-48D2-42D4-A57A-24227BCA4F83}"/>
    <cellStyle name="40% - Ênfase5 2 2 2 2 3" xfId="1926" xr:uid="{6E22D082-6247-48D5-8D28-37F3727325D6}"/>
    <cellStyle name="40% - Ênfase5 2 2 2 2 3 2" xfId="4526" xr:uid="{5D10CAB9-203E-4614-9DC2-3CD56CC34263}"/>
    <cellStyle name="40% - Ênfase5 2 2 2 2 3 3" xfId="7106" xr:uid="{37EF88A7-9F1F-49E9-9E30-B5B188D03953}"/>
    <cellStyle name="40% - Ênfase5 2 2 2 2 4" xfId="1927" xr:uid="{D92C8741-E2AC-48FD-9E26-BA31B996030D}"/>
    <cellStyle name="40% - Ênfase5 2 2 2 2 4 2" xfId="4527" xr:uid="{C7D83822-A35B-4CB9-80E1-622B9346EE87}"/>
    <cellStyle name="40% - Ênfase5 2 2 2 2 4 3" xfId="7107" xr:uid="{71ED97B2-D115-4A0E-8D2B-212702FD118C}"/>
    <cellStyle name="40% - Ênfase5 2 2 2 2 5" xfId="3084" xr:uid="{72BA9A2F-DC2A-47FF-A94D-98D050B15676}"/>
    <cellStyle name="40% - Ênfase5 2 2 2 2 6" xfId="5664" xr:uid="{B6BF36AB-0447-4FF8-8327-2B092B5261C2}"/>
    <cellStyle name="40% - Ênfase5 2 2 2 3" xfId="704" xr:uid="{B6BB743D-878F-454D-A7EC-831C09AE0399}"/>
    <cellStyle name="40% - Ênfase5 2 2 2 3 2" xfId="1928" xr:uid="{3A1C2898-3E27-498F-B9A3-BB000211B643}"/>
    <cellStyle name="40% - Ênfase5 2 2 2 3 2 2" xfId="4528" xr:uid="{386F2ED7-6BC4-437F-8D3D-A9F14D30EE66}"/>
    <cellStyle name="40% - Ênfase5 2 2 2 3 2 3" xfId="7108" xr:uid="{F92F65A9-E773-4963-9AA3-A05D8CBDAFC6}"/>
    <cellStyle name="40% - Ênfase5 2 2 2 3 3" xfId="1929" xr:uid="{22CB6BFD-5AFD-4408-8CF5-2B5ACBC070D2}"/>
    <cellStyle name="40% - Ênfase5 2 2 2 3 3 2" xfId="4529" xr:uid="{DF26F222-ABDC-4033-AB82-03FAF53D6746}"/>
    <cellStyle name="40% - Ênfase5 2 2 2 3 3 3" xfId="7109" xr:uid="{0F8A19B4-BA02-460E-8EB3-01059D08D106}"/>
    <cellStyle name="40% - Ênfase5 2 2 2 3 4" xfId="3305" xr:uid="{C71FD634-1DBE-4ABC-8621-9C4038DAF9E1}"/>
    <cellStyle name="40% - Ênfase5 2 2 2 3 5" xfId="5885" xr:uid="{4089D0EE-9E12-4AD0-9A2B-F724CCA3D918}"/>
    <cellStyle name="40% - Ênfase5 2 2 2 4" xfId="1930" xr:uid="{02453C2D-906B-4C46-A16B-3B8F79AF4D8B}"/>
    <cellStyle name="40% - Ênfase5 2 2 2 4 2" xfId="4530" xr:uid="{214CA688-B26A-4247-975B-F8E408DCB742}"/>
    <cellStyle name="40% - Ênfase5 2 2 2 4 3" xfId="7110" xr:uid="{603425B9-EC09-4E18-ACA4-21D36388E537}"/>
    <cellStyle name="40% - Ênfase5 2 2 2 5" xfId="1931" xr:uid="{A5DA861B-0C07-4877-9546-4130788802EE}"/>
    <cellStyle name="40% - Ênfase5 2 2 2 5 2" xfId="4531" xr:uid="{7D783094-9515-4F56-A4AC-089D8365F602}"/>
    <cellStyle name="40% - Ênfase5 2 2 2 5 3" xfId="7111" xr:uid="{6F537A19-287C-4A9A-B22B-29A0C840C625}"/>
    <cellStyle name="40% - Ênfase5 2 2 2 6" xfId="1932" xr:uid="{2F7269B3-23D6-4B2E-AE4F-5106D3575A8F}"/>
    <cellStyle name="40% - Ênfase5 2 2 2 6 2" xfId="4532" xr:uid="{9EEF4DE4-6F20-4F93-B95D-ADD224E3DA9A}"/>
    <cellStyle name="40% - Ênfase5 2 2 2 6 3" xfId="7112" xr:uid="{A5163AA8-93F5-4121-9D3D-7BD6070A0610}"/>
    <cellStyle name="40% - Ênfase5 2 2 2 7" xfId="2863" xr:uid="{64A2181B-2F96-4F9C-8773-92569D2D6461}"/>
    <cellStyle name="40% - Ênfase5 2 2 2 8" xfId="5443" xr:uid="{DB90F4D1-00CE-44BD-9C3D-636CC71DE257}"/>
    <cellStyle name="40% - Ênfase5 2 2 3" xfId="388" xr:uid="{55FB82D0-687F-4CCD-BA2B-5BEC0A107869}"/>
    <cellStyle name="40% - Ênfase5 2 2 3 2" xfId="1933" xr:uid="{033690B6-7EF8-4FEA-87CB-56FEB0C10343}"/>
    <cellStyle name="40% - Ênfase5 2 2 3 2 2" xfId="4533" xr:uid="{897B5AF1-B1FE-42E9-AD1C-3328D5233A2C}"/>
    <cellStyle name="40% - Ênfase5 2 2 3 2 3" xfId="7113" xr:uid="{89101203-80D3-4578-B329-27FBABC83B53}"/>
    <cellStyle name="40% - Ênfase5 2 2 3 3" xfId="1934" xr:uid="{831402E3-8E59-47F1-9B17-F5EFC34A36BF}"/>
    <cellStyle name="40% - Ênfase5 2 2 3 3 2" xfId="4534" xr:uid="{4DDF715F-2ACB-4237-A797-BEA3CF76EFF9}"/>
    <cellStyle name="40% - Ênfase5 2 2 3 3 3" xfId="7114" xr:uid="{F2B3707A-F3C9-4085-9A60-64FB3473206A}"/>
    <cellStyle name="40% - Ênfase5 2 2 3 4" xfId="1935" xr:uid="{A75F3A7B-0E28-43F8-971B-4FC074BE309B}"/>
    <cellStyle name="40% - Ênfase5 2 2 3 4 2" xfId="4535" xr:uid="{870DB74C-5BEC-4C2B-B9AB-7B960DF7BE2C}"/>
    <cellStyle name="40% - Ênfase5 2 2 3 4 3" xfId="7115" xr:uid="{4F705DA7-21B8-428E-A952-EF9259D11AF9}"/>
    <cellStyle name="40% - Ênfase5 2 2 3 5" xfId="2989" xr:uid="{40C934ED-1437-4DE5-B09E-04906E0FDA97}"/>
    <cellStyle name="40% - Ênfase5 2 2 3 6" xfId="5569" xr:uid="{52CEF2C3-DB96-4C2A-92D1-BA95E06EDCD1}"/>
    <cellStyle name="40% - Ênfase5 2 2 4" xfId="609" xr:uid="{65173A6B-8F85-4566-A23B-96C0BAE0467D}"/>
    <cellStyle name="40% - Ênfase5 2 2 4 2" xfId="1936" xr:uid="{B20EF69B-2C89-4B8F-A611-53D1EAE7B9C8}"/>
    <cellStyle name="40% - Ênfase5 2 2 4 2 2" xfId="4536" xr:uid="{75A93BB4-EF4A-4C26-8FDE-B7BA9623959C}"/>
    <cellStyle name="40% - Ênfase5 2 2 4 2 3" xfId="7116" xr:uid="{ABD1F869-EACA-46B9-A3D3-224443523C10}"/>
    <cellStyle name="40% - Ênfase5 2 2 4 3" xfId="1937" xr:uid="{0EBA60DF-174D-44D8-964B-CD5AE122F144}"/>
    <cellStyle name="40% - Ênfase5 2 2 4 3 2" xfId="4537" xr:uid="{BDAD9310-CD6D-4296-9870-0B409402A209}"/>
    <cellStyle name="40% - Ênfase5 2 2 4 3 3" xfId="7117" xr:uid="{4AFC6CBB-B82F-4300-B8CE-B604A4120809}"/>
    <cellStyle name="40% - Ênfase5 2 2 4 4" xfId="1938" xr:uid="{41513C2D-D8D5-42D4-B6CD-E13C194DFEE7}"/>
    <cellStyle name="40% - Ênfase5 2 2 4 4 2" xfId="4538" xr:uid="{7789AEE2-3E06-444D-BDB9-6640244545E5}"/>
    <cellStyle name="40% - Ênfase5 2 2 4 4 3" xfId="7118" xr:uid="{B25F6AA9-AF8A-421D-81C8-EEBED9085889}"/>
    <cellStyle name="40% - Ênfase5 2 2 4 5" xfId="3210" xr:uid="{759F1E5A-F8F7-4919-89BE-75A2E7658D8D}"/>
    <cellStyle name="40% - Ênfase5 2 2 4 6" xfId="5790" xr:uid="{27CD0AFA-787B-4A5B-BB95-C04C56C90580}"/>
    <cellStyle name="40% - Ênfase5 2 2 5" xfId="1939" xr:uid="{BE7DE447-8A1F-4A82-8777-511F2F11B0E7}"/>
    <cellStyle name="40% - Ênfase5 2 2 5 2" xfId="4539" xr:uid="{6D3A85C5-6CEA-405C-8F49-EA7D38EFBC70}"/>
    <cellStyle name="40% - Ênfase5 2 2 5 3" xfId="7119" xr:uid="{548132C3-A41D-4A90-AC7F-E70F6F311FCE}"/>
    <cellStyle name="40% - Ênfase5 2 2 6" xfId="1940" xr:uid="{486E6C8D-71B2-4856-9173-EEF64B410A42}"/>
    <cellStyle name="40% - Ênfase5 2 2 6 2" xfId="4540" xr:uid="{6521D3D3-C004-4F85-81AB-5E0B53AC0762}"/>
    <cellStyle name="40% - Ênfase5 2 2 6 3" xfId="7120" xr:uid="{F8BD442E-8B01-47B4-8777-3D298EDC155B}"/>
    <cellStyle name="40% - Ênfase5 2 2 7" xfId="1941" xr:uid="{E428E3AB-404B-449E-8908-2B3014A9FC6C}"/>
    <cellStyle name="40% - Ênfase5 2 2 7 2" xfId="4541" xr:uid="{DACBF389-2DD2-44D9-87F2-81EDA5F11B55}"/>
    <cellStyle name="40% - Ênfase5 2 2 7 3" xfId="7121" xr:uid="{ABECFA17-E1C0-44FE-A58A-DA883927B098}"/>
    <cellStyle name="40% - Ênfase5 2 2 8" xfId="2767" xr:uid="{4AFDCD79-3FD6-4E0A-8EEB-A9080BAB8E2A}"/>
    <cellStyle name="40% - Ênfase5 2 2 9" xfId="5347" xr:uid="{729B54CB-A13D-4B23-A2B6-ED3A76773E2B}"/>
    <cellStyle name="40% - Ênfase5 2 3" xfId="190" xr:uid="{DABF8419-6DCD-44E2-9F43-009E82BA0BA3}"/>
    <cellStyle name="40% - Ênfase5 2 3 2" xfId="286" xr:uid="{076624FC-0CB7-46ED-8955-8CCC32B2EC7A}"/>
    <cellStyle name="40% - Ênfase5 2 3 2 2" xfId="507" xr:uid="{C2754B28-954D-4F78-98E6-A292785522AA}"/>
    <cellStyle name="40% - Ênfase5 2 3 2 2 2" xfId="1942" xr:uid="{A7E816E8-D8B5-45F1-B6C7-BD515675BAEC}"/>
    <cellStyle name="40% - Ênfase5 2 3 2 2 2 2" xfId="4542" xr:uid="{D3BFC484-A8CC-4E05-9C4B-8C18B7FE0FD2}"/>
    <cellStyle name="40% - Ênfase5 2 3 2 2 2 3" xfId="7122" xr:uid="{DF7E2B99-64BE-4439-AEDF-6FF3CBCE2875}"/>
    <cellStyle name="40% - Ênfase5 2 3 2 2 3" xfId="1943" xr:uid="{61072F05-57E1-47E3-929D-A432E953852F}"/>
    <cellStyle name="40% - Ênfase5 2 3 2 2 3 2" xfId="4543" xr:uid="{6C035C27-1BE6-4825-A29C-6DB677C32A70}"/>
    <cellStyle name="40% - Ênfase5 2 3 2 2 3 3" xfId="7123" xr:uid="{486A986D-B70B-4B8D-B7B6-1E3D906CDDC5}"/>
    <cellStyle name="40% - Ênfase5 2 3 2 2 4" xfId="1944" xr:uid="{E7F4F554-65E3-4DB7-82CF-F18768F10B60}"/>
    <cellStyle name="40% - Ênfase5 2 3 2 2 4 2" xfId="4544" xr:uid="{5EB3BB7A-8C4A-4C9C-9E81-91FD18EAB053}"/>
    <cellStyle name="40% - Ênfase5 2 3 2 2 4 3" xfId="7124" xr:uid="{CCCDCC6B-22F4-4D71-A34C-41C2CB68F7D9}"/>
    <cellStyle name="40% - Ênfase5 2 3 2 2 5" xfId="3108" xr:uid="{4AB56A11-7121-4E07-8C10-1160585606D1}"/>
    <cellStyle name="40% - Ênfase5 2 3 2 2 6" xfId="5688" xr:uid="{796470E4-7D44-45DB-B87A-5124B48C5FCB}"/>
    <cellStyle name="40% - Ênfase5 2 3 2 3" xfId="728" xr:uid="{F8AD21A1-6688-413A-97EB-3730BE7A9A5B}"/>
    <cellStyle name="40% - Ênfase5 2 3 2 3 2" xfId="1945" xr:uid="{85D110AB-A6FB-49C7-A645-183716D21DA7}"/>
    <cellStyle name="40% - Ênfase5 2 3 2 3 2 2" xfId="4545" xr:uid="{F74B0735-6D3E-4287-9C67-9ED249A4ECE1}"/>
    <cellStyle name="40% - Ênfase5 2 3 2 3 2 3" xfId="7125" xr:uid="{DCCB5436-ED43-4BEB-8133-E64F0387100D}"/>
    <cellStyle name="40% - Ênfase5 2 3 2 3 3" xfId="1946" xr:uid="{07101B5C-B647-4D7E-A758-32A8E1F74843}"/>
    <cellStyle name="40% - Ênfase5 2 3 2 3 3 2" xfId="4546" xr:uid="{4D0749DA-5219-4057-BF50-284EF4439FBB}"/>
    <cellStyle name="40% - Ênfase5 2 3 2 3 3 3" xfId="7126" xr:uid="{AD68794C-5B8F-4869-9D5B-BA1B330655DD}"/>
    <cellStyle name="40% - Ênfase5 2 3 2 3 4" xfId="3329" xr:uid="{644F9C37-FD81-474E-9D05-95408D870C4D}"/>
    <cellStyle name="40% - Ênfase5 2 3 2 3 5" xfId="5909" xr:uid="{21DAE49B-6C98-4FF3-829D-4FB72A6F6A13}"/>
    <cellStyle name="40% - Ênfase5 2 3 2 4" xfId="1947" xr:uid="{A1B12BEC-90FF-4CC1-A13D-2E3282AA5ADD}"/>
    <cellStyle name="40% - Ênfase5 2 3 2 4 2" xfId="4547" xr:uid="{2160F7C8-5656-48CE-9F40-BE46F3115EDA}"/>
    <cellStyle name="40% - Ênfase5 2 3 2 4 3" xfId="7127" xr:uid="{96638CFE-FED1-44B6-972A-AB54EEC40829}"/>
    <cellStyle name="40% - Ênfase5 2 3 2 5" xfId="1948" xr:uid="{0FA56A19-1CBF-4F52-96DC-9736C0C2E634}"/>
    <cellStyle name="40% - Ênfase5 2 3 2 5 2" xfId="4548" xr:uid="{AA4A20FC-885B-40EF-BB9B-543AD211EC6A}"/>
    <cellStyle name="40% - Ênfase5 2 3 2 5 3" xfId="7128" xr:uid="{DE3BA2B9-3B85-40F5-8E9E-17AD2484E43E}"/>
    <cellStyle name="40% - Ênfase5 2 3 2 6" xfId="1949" xr:uid="{C44443A6-C473-461A-98A7-539A720961C6}"/>
    <cellStyle name="40% - Ênfase5 2 3 2 6 2" xfId="4549" xr:uid="{9F713E0D-9C9C-4A59-8014-F313FE7AE181}"/>
    <cellStyle name="40% - Ênfase5 2 3 2 6 3" xfId="7129" xr:uid="{5CC91D6C-05B9-49D8-8DCB-778BC91B8A81}"/>
    <cellStyle name="40% - Ênfase5 2 3 2 7" xfId="2887" xr:uid="{83F9DEC1-3493-4095-9C4E-582B353E7AE0}"/>
    <cellStyle name="40% - Ênfase5 2 3 2 8" xfId="5467" xr:uid="{06ADD115-2826-4D29-AD8A-8C40957F79F3}"/>
    <cellStyle name="40% - Ênfase5 2 3 3" xfId="412" xr:uid="{A30C66AE-3F13-4556-BE94-48FA13FFB143}"/>
    <cellStyle name="40% - Ênfase5 2 3 3 2" xfId="1950" xr:uid="{533D83CF-6B25-418E-8DFE-4A03216AA8CF}"/>
    <cellStyle name="40% - Ênfase5 2 3 3 2 2" xfId="4550" xr:uid="{DDE8C108-14B0-4382-B52B-734E89000A04}"/>
    <cellStyle name="40% - Ênfase5 2 3 3 2 3" xfId="7130" xr:uid="{64BF55B3-A1FF-4FC8-8C07-8E3BACB72126}"/>
    <cellStyle name="40% - Ênfase5 2 3 3 3" xfId="1951" xr:uid="{4F2908C5-4C8C-4209-9E88-5D6D000E9D31}"/>
    <cellStyle name="40% - Ênfase5 2 3 3 3 2" xfId="4551" xr:uid="{8B664BAF-F4AB-48CE-A07C-A024B38E37BE}"/>
    <cellStyle name="40% - Ênfase5 2 3 3 3 3" xfId="7131" xr:uid="{ABBB71E8-3399-4D98-A965-506A9DEB3B25}"/>
    <cellStyle name="40% - Ênfase5 2 3 3 4" xfId="1952" xr:uid="{02671DC5-AEF1-436E-8EC1-4FF98003C296}"/>
    <cellStyle name="40% - Ênfase5 2 3 3 4 2" xfId="4552" xr:uid="{8BA49B0B-D0B5-4B00-8CF7-40B354A8F4DA}"/>
    <cellStyle name="40% - Ênfase5 2 3 3 4 3" xfId="7132" xr:uid="{D4D8CA14-2B81-45C5-BD44-1A0F8A538C4C}"/>
    <cellStyle name="40% - Ênfase5 2 3 3 5" xfId="3013" xr:uid="{6A3D468C-45AB-4D52-B996-A0D992D7DD3D}"/>
    <cellStyle name="40% - Ênfase5 2 3 3 6" xfId="5593" xr:uid="{DC415537-7DC2-4BB9-A6F8-8B8B836FB437}"/>
    <cellStyle name="40% - Ênfase5 2 3 4" xfId="633" xr:uid="{3232BBBC-DBF3-4B54-AE8D-D558479963FC}"/>
    <cellStyle name="40% - Ênfase5 2 3 4 2" xfId="1953" xr:uid="{A6DDA357-00AC-4D35-AB48-C94D643F65EA}"/>
    <cellStyle name="40% - Ênfase5 2 3 4 2 2" xfId="4553" xr:uid="{1ED1E7AD-05E6-4436-A8ED-FAF5CE980B6C}"/>
    <cellStyle name="40% - Ênfase5 2 3 4 2 3" xfId="7133" xr:uid="{10D19224-2B99-4D55-83E5-C62B8F7D1011}"/>
    <cellStyle name="40% - Ênfase5 2 3 4 3" xfId="1954" xr:uid="{8CB0DE62-3DA6-42A1-B16A-E3F0603C6672}"/>
    <cellStyle name="40% - Ênfase5 2 3 4 3 2" xfId="4554" xr:uid="{F224B35B-0F29-4B02-88C0-9D12FE324A6A}"/>
    <cellStyle name="40% - Ênfase5 2 3 4 3 3" xfId="7134" xr:uid="{2FE521C7-DBA8-43F1-80B8-09376034D8A6}"/>
    <cellStyle name="40% - Ênfase5 2 3 4 4" xfId="1955" xr:uid="{0B3718CE-B4D6-44B7-B541-5486F38255B9}"/>
    <cellStyle name="40% - Ênfase5 2 3 4 4 2" xfId="4555" xr:uid="{D678D282-8685-4742-88AC-9B6CF7F21B6D}"/>
    <cellStyle name="40% - Ênfase5 2 3 4 4 3" xfId="7135" xr:uid="{D6DAA18F-D6F7-4F58-BAE9-E693E9144F04}"/>
    <cellStyle name="40% - Ênfase5 2 3 4 5" xfId="3234" xr:uid="{ABEB4216-E8DC-42A4-9315-BA1DA67A2AF5}"/>
    <cellStyle name="40% - Ênfase5 2 3 4 6" xfId="5814" xr:uid="{8D19F961-FEFB-4517-8208-3C275C5F0560}"/>
    <cellStyle name="40% - Ênfase5 2 3 5" xfId="1956" xr:uid="{4B7863E8-02DC-48EB-AF9C-E1FBC6275603}"/>
    <cellStyle name="40% - Ênfase5 2 3 5 2" xfId="4556" xr:uid="{CDE3EA4C-1960-4A1E-AF89-95848ABA2E43}"/>
    <cellStyle name="40% - Ênfase5 2 3 5 3" xfId="7136" xr:uid="{31983BE1-142F-43B2-903E-91F98B78B924}"/>
    <cellStyle name="40% - Ênfase5 2 3 6" xfId="1957" xr:uid="{BEE72283-340E-41CC-9A02-C51A8AF9EFB1}"/>
    <cellStyle name="40% - Ênfase5 2 3 6 2" xfId="4557" xr:uid="{DE959A0D-048F-4EC4-BDB4-5603BFD972BD}"/>
    <cellStyle name="40% - Ênfase5 2 3 6 3" xfId="7137" xr:uid="{86455ACD-A2A7-4E3C-9206-709D193A9F91}"/>
    <cellStyle name="40% - Ênfase5 2 3 7" xfId="1958" xr:uid="{A0594D63-8E32-41BC-87FC-D84667F333EA}"/>
    <cellStyle name="40% - Ênfase5 2 3 7 2" xfId="4558" xr:uid="{50F266F4-74F1-447F-A536-22D39FB40B06}"/>
    <cellStyle name="40% - Ênfase5 2 3 7 3" xfId="7138" xr:uid="{E745A214-8106-4CD3-9157-0CAAA4CDE316}"/>
    <cellStyle name="40% - Ênfase5 2 3 8" xfId="2791" xr:uid="{61292559-7705-49CA-B35F-AEF1967B36DA}"/>
    <cellStyle name="40% - Ênfase5 2 3 9" xfId="5371" xr:uid="{C9C580E8-1DD7-4991-B1F3-AFF55AE0E475}"/>
    <cellStyle name="40% - Ênfase5 2 4" xfId="124" xr:uid="{ECBD8300-078D-4F9E-B39E-E5F8C3B6AD1F}"/>
    <cellStyle name="40% - Ênfase5 2 4 2" xfId="350" xr:uid="{E65025AE-551F-4876-A8F9-764E4841E467}"/>
    <cellStyle name="40% - Ênfase5 2 4 2 2" xfId="1959" xr:uid="{3F8C8FE8-5882-474C-8979-22EB3575B19F}"/>
    <cellStyle name="40% - Ênfase5 2 4 2 2 2" xfId="4559" xr:uid="{BD92BF2F-3F82-4DCE-BA39-6217D71659F4}"/>
    <cellStyle name="40% - Ênfase5 2 4 2 2 3" xfId="7139" xr:uid="{7A634763-8133-4A7A-A18F-3B211FB77FDC}"/>
    <cellStyle name="40% - Ênfase5 2 4 2 3" xfId="1960" xr:uid="{A68D6C22-3F51-426A-8C9D-2F8302F0DB5E}"/>
    <cellStyle name="40% - Ênfase5 2 4 2 3 2" xfId="4560" xr:uid="{17F5965E-0FC9-4B5A-993C-94FD004B254C}"/>
    <cellStyle name="40% - Ênfase5 2 4 2 3 3" xfId="7140" xr:uid="{200B6551-1DD7-443B-B635-73797927C17D}"/>
    <cellStyle name="40% - Ênfase5 2 4 2 4" xfId="1961" xr:uid="{0E686EC2-843E-4076-9BBA-711F073AF067}"/>
    <cellStyle name="40% - Ênfase5 2 4 2 4 2" xfId="4561" xr:uid="{2694729E-27A0-49E0-8BC8-B1E66929D3E5}"/>
    <cellStyle name="40% - Ênfase5 2 4 2 4 3" xfId="7141" xr:uid="{AF793AAB-7BDC-4CDB-B835-054BC5BD14F4}"/>
    <cellStyle name="40% - Ênfase5 2 4 2 5" xfId="2951" xr:uid="{4A8FA277-86F3-40A2-A9E7-17BC767E2D79}"/>
    <cellStyle name="40% - Ênfase5 2 4 2 6" xfId="5531" xr:uid="{BE16CB30-1495-4927-BFAD-6C387117894C}"/>
    <cellStyle name="40% - Ênfase5 2 4 3" xfId="571" xr:uid="{7BB1B53B-A059-41DB-A373-21CF77D10199}"/>
    <cellStyle name="40% - Ênfase5 2 4 3 2" xfId="1962" xr:uid="{CF2D8746-DC14-4931-A259-CD81EA59DF80}"/>
    <cellStyle name="40% - Ênfase5 2 4 3 2 2" xfId="4562" xr:uid="{229FAD0A-5DD2-48B4-BC78-07C3C23CB357}"/>
    <cellStyle name="40% - Ênfase5 2 4 3 2 3" xfId="7142" xr:uid="{A3BA36D9-8197-497C-8719-97076F69E68B}"/>
    <cellStyle name="40% - Ênfase5 2 4 3 3" xfId="1963" xr:uid="{081A9CFF-5179-4CEF-B833-7366083CF8A8}"/>
    <cellStyle name="40% - Ênfase5 2 4 3 3 2" xfId="4563" xr:uid="{317C0479-77D0-41EE-B5BE-A28A78488622}"/>
    <cellStyle name="40% - Ênfase5 2 4 3 3 3" xfId="7143" xr:uid="{BEC81EBD-5FF5-4810-9162-D56151D0A818}"/>
    <cellStyle name="40% - Ênfase5 2 4 3 4" xfId="3172" xr:uid="{DBC3FA22-11B0-484C-A818-0E38B44F2D2C}"/>
    <cellStyle name="40% - Ênfase5 2 4 3 5" xfId="5752" xr:uid="{2E95294A-AE20-4362-9BE5-1604C40EEB90}"/>
    <cellStyle name="40% - Ênfase5 2 4 4" xfId="1964" xr:uid="{F13A0EFF-C925-4302-B9C7-2C62F2366F7E}"/>
    <cellStyle name="40% - Ênfase5 2 4 4 2" xfId="4564" xr:uid="{5C1DEC8F-7EC8-4505-A13B-F94FA987CC45}"/>
    <cellStyle name="40% - Ênfase5 2 4 4 3" xfId="7144" xr:uid="{B096706A-4314-4E91-AA1F-7BBB9B0C2965}"/>
    <cellStyle name="40% - Ênfase5 2 4 5" xfId="1965" xr:uid="{2BE5D5A4-8087-4EAA-90FF-82B00542BA59}"/>
    <cellStyle name="40% - Ênfase5 2 4 5 2" xfId="4565" xr:uid="{69663CF4-B585-48A7-841D-A2B428FCD4A7}"/>
    <cellStyle name="40% - Ênfase5 2 4 5 3" xfId="7145" xr:uid="{BBF9A7D7-06AB-4BD8-B4E9-5429CC053BAB}"/>
    <cellStyle name="40% - Ênfase5 2 4 6" xfId="1966" xr:uid="{AE8FE809-062F-4D03-942C-C952AC1041B0}"/>
    <cellStyle name="40% - Ênfase5 2 4 6 2" xfId="4566" xr:uid="{3DA40C5F-AE24-48F6-9DB5-248CB9D7E879}"/>
    <cellStyle name="40% - Ênfase5 2 4 6 3" xfId="7146" xr:uid="{06DDD340-90E8-4A45-B678-6AD3871043E3}"/>
    <cellStyle name="40% - Ênfase5 2 4 7" xfId="2729" xr:uid="{3A946A94-4753-4F23-AB1B-2CB4751BB722}"/>
    <cellStyle name="40% - Ênfase5 2 4 8" xfId="5309" xr:uid="{46DB35BD-64A6-42D6-9821-5AE85CB64D63}"/>
    <cellStyle name="40% - Ênfase5 2 5" xfId="222" xr:uid="{14B379A1-15BB-4855-AE55-F729E31EE831}"/>
    <cellStyle name="40% - Ênfase5 2 5 2" xfId="443" xr:uid="{93BD1950-68F8-4CCD-902E-33A5D904DA09}"/>
    <cellStyle name="40% - Ênfase5 2 5 2 2" xfId="1967" xr:uid="{2F3CACB6-F4C8-4F7A-A677-74081076C142}"/>
    <cellStyle name="40% - Ênfase5 2 5 2 2 2" xfId="4567" xr:uid="{3289190C-9D0D-4287-A564-04C21E73987A}"/>
    <cellStyle name="40% - Ênfase5 2 5 2 2 3" xfId="7147" xr:uid="{9BC5D7A0-1906-40D8-9C4A-996A0DF111C5}"/>
    <cellStyle name="40% - Ênfase5 2 5 2 3" xfId="1968" xr:uid="{1E827D89-0341-413A-B988-8D56ECB3EE10}"/>
    <cellStyle name="40% - Ênfase5 2 5 2 3 2" xfId="4568" xr:uid="{B799D4C7-8DAA-40CE-A81D-71FD3DAA3619}"/>
    <cellStyle name="40% - Ênfase5 2 5 2 3 3" xfId="7148" xr:uid="{56936A2B-DD0B-4E38-BB19-BB527C5D02C2}"/>
    <cellStyle name="40% - Ênfase5 2 5 2 4" xfId="1969" xr:uid="{2662652C-5336-4E1A-9C14-C61B86909516}"/>
    <cellStyle name="40% - Ênfase5 2 5 2 4 2" xfId="4569" xr:uid="{0C8D9586-A843-4C3D-AEFE-9922238F0D35}"/>
    <cellStyle name="40% - Ênfase5 2 5 2 4 3" xfId="7149" xr:uid="{B35D008D-203B-4F2F-99F4-592390D5B06B}"/>
    <cellStyle name="40% - Ênfase5 2 5 2 5" xfId="3044" xr:uid="{9E571197-BCA8-495D-9456-95389C191384}"/>
    <cellStyle name="40% - Ênfase5 2 5 2 6" xfId="5624" xr:uid="{D4353E91-C0A3-4941-A208-1DE233CA95DD}"/>
    <cellStyle name="40% - Ênfase5 2 5 3" xfId="664" xr:uid="{70D2F989-D51A-45A7-B8CE-903C40B8F88B}"/>
    <cellStyle name="40% - Ênfase5 2 5 3 2" xfId="1970" xr:uid="{335AD164-F159-4763-9F85-795BD2AC38F0}"/>
    <cellStyle name="40% - Ênfase5 2 5 3 2 2" xfId="4570" xr:uid="{1695DE4B-76E2-4A4F-B188-6A738F89C54F}"/>
    <cellStyle name="40% - Ênfase5 2 5 3 2 3" xfId="7150" xr:uid="{8FE7379B-B6B2-4165-8169-C0601B74745C}"/>
    <cellStyle name="40% - Ênfase5 2 5 3 3" xfId="1971" xr:uid="{2D6C4C5E-5850-4F05-A72B-3FB0014A9E93}"/>
    <cellStyle name="40% - Ênfase5 2 5 3 3 2" xfId="4571" xr:uid="{99506451-D351-44B5-9358-81109E0E4FDF}"/>
    <cellStyle name="40% - Ênfase5 2 5 3 3 3" xfId="7151" xr:uid="{CA5B7005-A050-469F-A9F4-C5A972B86F67}"/>
    <cellStyle name="40% - Ênfase5 2 5 3 4" xfId="3265" xr:uid="{34402A4D-F511-4CD7-B6AD-A8C80BFB3013}"/>
    <cellStyle name="40% - Ênfase5 2 5 3 5" xfId="5845" xr:uid="{381C912F-C307-436E-86C7-250F96152D00}"/>
    <cellStyle name="40% - Ênfase5 2 5 4" xfId="1972" xr:uid="{6D88C6F0-27CE-43B3-908E-5DD5F9F9AA47}"/>
    <cellStyle name="40% - Ênfase5 2 5 4 2" xfId="4572" xr:uid="{388B6719-9753-4E9F-96CB-9A439CBDB224}"/>
    <cellStyle name="40% - Ênfase5 2 5 4 3" xfId="7152" xr:uid="{C4D10EB3-B20F-4FE2-A5CC-E7850A335C69}"/>
    <cellStyle name="40% - Ênfase5 2 5 5" xfId="1973" xr:uid="{9B22FD10-2837-4838-828D-603AE8FE4B17}"/>
    <cellStyle name="40% - Ênfase5 2 5 5 2" xfId="4573" xr:uid="{F542F749-1B42-43B0-9FDF-44D59FEBD5A7}"/>
    <cellStyle name="40% - Ênfase5 2 5 5 3" xfId="7153" xr:uid="{60A4581C-C608-41FE-8D9F-BE45B7B70CED}"/>
    <cellStyle name="40% - Ênfase5 2 5 6" xfId="1974" xr:uid="{AC97AD30-9FF4-4921-817D-BFC8ECB2C1F1}"/>
    <cellStyle name="40% - Ênfase5 2 5 6 2" xfId="4574" xr:uid="{D551019B-E450-4EC2-8168-AAE87451A32F}"/>
    <cellStyle name="40% - Ênfase5 2 5 6 3" xfId="7154" xr:uid="{40622A6C-7BA4-4F73-90E7-2CFDC4EA91A1}"/>
    <cellStyle name="40% - Ênfase5 2 5 7" xfId="2823" xr:uid="{2169C805-DE46-4A5C-B6BD-719CF55D2DAF}"/>
    <cellStyle name="40% - Ênfase5 2 5 8" xfId="5403" xr:uid="{7DB7D863-7C75-414F-A73B-6A88184053D6}"/>
    <cellStyle name="40% - Ênfase5 2 6" xfId="317" xr:uid="{1BAFFD98-89ED-4AC3-80FA-23D8C25ECC9C}"/>
    <cellStyle name="40% - Ênfase5 2 6 2" xfId="1975" xr:uid="{21615490-AF18-4B4E-9C4B-6DEDA0212DE2}"/>
    <cellStyle name="40% - Ênfase5 2 6 2 2" xfId="4575" xr:uid="{A8A1CC69-75F2-441C-808D-654CD4327756}"/>
    <cellStyle name="40% - Ênfase5 2 6 2 3" xfId="7155" xr:uid="{2FE0450E-29DD-4A97-ADAE-41AA7F4A5828}"/>
    <cellStyle name="40% - Ênfase5 2 6 3" xfId="1976" xr:uid="{BC66DE8D-8E5F-4BE4-8515-ADAED6BF536D}"/>
    <cellStyle name="40% - Ênfase5 2 6 3 2" xfId="4576" xr:uid="{E796BF5B-040B-4C7B-8777-1DDF2927AB59}"/>
    <cellStyle name="40% - Ênfase5 2 6 3 3" xfId="7156" xr:uid="{D58B7C1F-3A7A-4967-A58A-67A93E247B84}"/>
    <cellStyle name="40% - Ênfase5 2 6 4" xfId="1977" xr:uid="{D89D8A4C-9543-4D3E-9198-AE7AACFBD2EA}"/>
    <cellStyle name="40% - Ênfase5 2 6 4 2" xfId="4577" xr:uid="{0FE8BF12-9543-4BBC-ABE7-2B8C2067E5C0}"/>
    <cellStyle name="40% - Ênfase5 2 6 4 3" xfId="7157" xr:uid="{115EA87D-4ABE-4C08-A54B-F578FB14B835}"/>
    <cellStyle name="40% - Ênfase5 2 6 5" xfId="2918" xr:uid="{253A6B45-7BE8-40AD-9E6F-7B12637964B8}"/>
    <cellStyle name="40% - Ênfase5 2 6 6" xfId="5498" xr:uid="{99EED2AE-1A0B-4A68-AD56-1C03C34A94A0}"/>
    <cellStyle name="40% - Ênfase5 2 7" xfId="538" xr:uid="{984BD904-F355-4049-936C-438AE1CFD8CD}"/>
    <cellStyle name="40% - Ênfase5 2 7 2" xfId="1978" xr:uid="{EFA8155D-1495-4D47-8610-52F241687527}"/>
    <cellStyle name="40% - Ênfase5 2 7 2 2" xfId="4578" xr:uid="{DB7FF73B-1C78-4672-A1D1-40F3E37BDF1E}"/>
    <cellStyle name="40% - Ênfase5 2 7 2 3" xfId="7158" xr:uid="{68B68D9E-193F-456A-B2A4-155D11595813}"/>
    <cellStyle name="40% - Ênfase5 2 7 3" xfId="1979" xr:uid="{92C7C7CA-6D54-41CD-A618-3BC097AD76FC}"/>
    <cellStyle name="40% - Ênfase5 2 7 3 2" xfId="4579" xr:uid="{2930664D-025E-4EF6-BD6D-F5C2E4214B57}"/>
    <cellStyle name="40% - Ênfase5 2 7 3 3" xfId="7159" xr:uid="{4208465E-C9FF-4C26-B7C8-B287432577BB}"/>
    <cellStyle name="40% - Ênfase5 2 7 4" xfId="1980" xr:uid="{F5C585F7-478B-4220-8760-4F62D60CBD9F}"/>
    <cellStyle name="40% - Ênfase5 2 7 4 2" xfId="4580" xr:uid="{6185690B-7D00-4578-823C-EA207639CA92}"/>
    <cellStyle name="40% - Ênfase5 2 7 4 3" xfId="7160" xr:uid="{8CF13F90-E700-480A-BDF8-44146C587326}"/>
    <cellStyle name="40% - Ênfase5 2 7 5" xfId="3139" xr:uid="{E0EC6AE5-BFB4-4BB3-A300-F28849EAC22F}"/>
    <cellStyle name="40% - Ênfase5 2 7 6" xfId="5719" xr:uid="{CC575E9A-0336-4C31-9910-50EC9B78411F}"/>
    <cellStyle name="40% - Ênfase5 2 8" xfId="1981" xr:uid="{EAAA33E6-4E98-4795-B106-39890D4F9F36}"/>
    <cellStyle name="40% - Ênfase5 2 8 2" xfId="4581" xr:uid="{58243790-3DC0-4AB9-B985-F4E1A6838A9F}"/>
    <cellStyle name="40% - Ênfase5 2 8 3" xfId="7161" xr:uid="{CAABE09A-83B6-4BE7-BB31-CABE9A0A3FCE}"/>
    <cellStyle name="40% - Ênfase5 2 9" xfId="1982" xr:uid="{F6608AC5-D279-4DD5-8226-8A63F193AF79}"/>
    <cellStyle name="40% - Ênfase5 2 9 2" xfId="4582" xr:uid="{BF220E62-97F4-43A9-AC87-13530BB11A17}"/>
    <cellStyle name="40% - Ênfase5 2 9 3" xfId="7162" xr:uid="{C10D79EC-13C8-46C7-85D4-3D2069AAC88C}"/>
    <cellStyle name="40% - Ênfase5 3" xfId="149" xr:uid="{D5703559-29BF-4188-8F62-0D7F7FDDD0FF}"/>
    <cellStyle name="40% - Ênfase5 3 2" xfId="245" xr:uid="{31FABD5B-E011-4B20-A1EF-2648E0775D4A}"/>
    <cellStyle name="40% - Ênfase5 3 2 2" xfId="466" xr:uid="{E8FA1E56-008A-412F-BCEA-286D527BB20A}"/>
    <cellStyle name="40% - Ênfase5 3 2 2 2" xfId="1983" xr:uid="{3628A00E-2A05-400C-BF0D-B48809BB1AC1}"/>
    <cellStyle name="40% - Ênfase5 3 2 2 2 2" xfId="4583" xr:uid="{7F4A4FFD-7487-458C-9EF8-399EE6C897A3}"/>
    <cellStyle name="40% - Ênfase5 3 2 2 2 3" xfId="7163" xr:uid="{D57037D8-6349-4086-B46B-ADE33915C3E9}"/>
    <cellStyle name="40% - Ênfase5 3 2 2 3" xfId="1984" xr:uid="{16FB5EF8-F6E6-420F-81E2-491F462C0BF5}"/>
    <cellStyle name="40% - Ênfase5 3 2 2 3 2" xfId="4584" xr:uid="{250A37D1-AFF4-4CA4-B915-E6D9D6CA312D}"/>
    <cellStyle name="40% - Ênfase5 3 2 2 3 3" xfId="7164" xr:uid="{A6F0C050-D5D4-4F8C-8499-8C4696B13826}"/>
    <cellStyle name="40% - Ênfase5 3 2 2 4" xfId="1985" xr:uid="{7432F51B-E773-49FA-AB56-096A8A33D828}"/>
    <cellStyle name="40% - Ênfase5 3 2 2 4 2" xfId="4585" xr:uid="{947583F1-9D8C-40B5-994C-88EA3DD0A888}"/>
    <cellStyle name="40% - Ênfase5 3 2 2 4 3" xfId="7165" xr:uid="{FD7932FE-7F96-4093-A486-98F39E1A02F5}"/>
    <cellStyle name="40% - Ênfase5 3 2 2 5" xfId="3067" xr:uid="{06B05625-5CE4-4AF6-B3C7-0FC19489BF3D}"/>
    <cellStyle name="40% - Ênfase5 3 2 2 6" xfId="5647" xr:uid="{14EE9889-CDD3-4D5F-A446-94E14DD3DA57}"/>
    <cellStyle name="40% - Ênfase5 3 2 3" xfId="687" xr:uid="{AE180B1F-C564-4DF1-AECB-A3262B0054AE}"/>
    <cellStyle name="40% - Ênfase5 3 2 3 2" xfId="1986" xr:uid="{51045A00-2414-43D7-A30F-2317EEDA9FC1}"/>
    <cellStyle name="40% - Ênfase5 3 2 3 2 2" xfId="4586" xr:uid="{5F5D02C6-1CA2-464A-832F-F84D5017BEF0}"/>
    <cellStyle name="40% - Ênfase5 3 2 3 2 3" xfId="7166" xr:uid="{615FF7A5-31AE-44E5-8059-DB8C1B3A35BB}"/>
    <cellStyle name="40% - Ênfase5 3 2 3 3" xfId="1987" xr:uid="{9151BB1E-C843-4618-8627-84AB46D26262}"/>
    <cellStyle name="40% - Ênfase5 3 2 3 3 2" xfId="4587" xr:uid="{EE78B1EA-A5F2-46C5-A826-0721846112CF}"/>
    <cellStyle name="40% - Ênfase5 3 2 3 3 3" xfId="7167" xr:uid="{BE239198-00BF-4E70-B486-32B3A3E80B88}"/>
    <cellStyle name="40% - Ênfase5 3 2 3 4" xfId="3288" xr:uid="{17B29691-C501-4913-9994-61AAAA3201AA}"/>
    <cellStyle name="40% - Ênfase5 3 2 3 5" xfId="5868" xr:uid="{8FFABC99-45BA-42AB-84C9-F3F76F6CB4CC}"/>
    <cellStyle name="40% - Ênfase5 3 2 4" xfId="1988" xr:uid="{8E3001A6-A377-4E92-AB38-1EC61B9B6259}"/>
    <cellStyle name="40% - Ênfase5 3 2 4 2" xfId="4588" xr:uid="{A4B6272A-C361-4876-99B9-B12B5535EB25}"/>
    <cellStyle name="40% - Ênfase5 3 2 4 3" xfId="7168" xr:uid="{F79E81B8-5662-424C-8992-EFFB0BFC2881}"/>
    <cellStyle name="40% - Ênfase5 3 2 5" xfId="1989" xr:uid="{69142803-D059-4069-9C91-D44E61636288}"/>
    <cellStyle name="40% - Ênfase5 3 2 5 2" xfId="4589" xr:uid="{E31E2C19-522B-4752-963C-81F4F37FA4C5}"/>
    <cellStyle name="40% - Ênfase5 3 2 5 3" xfId="7169" xr:uid="{F885220E-F849-4710-BC16-1C2E5C24E8D5}"/>
    <cellStyle name="40% - Ênfase5 3 2 6" xfId="1990" xr:uid="{2C903FCD-F4E6-4511-9E70-F47C92A67A66}"/>
    <cellStyle name="40% - Ênfase5 3 2 6 2" xfId="4590" xr:uid="{D3F324BE-4E2F-4214-B5E8-7E9C1AA194F2}"/>
    <cellStyle name="40% - Ênfase5 3 2 6 3" xfId="7170" xr:uid="{7F597789-1FE4-4F5D-B627-4D12FF0E0304}"/>
    <cellStyle name="40% - Ênfase5 3 2 7" xfId="2846" xr:uid="{BF18CDDF-D04E-49DD-A25E-03823E25E8B6}"/>
    <cellStyle name="40% - Ênfase5 3 2 8" xfId="5426" xr:uid="{487DB99E-1583-4DEE-A7CE-5D8972175015}"/>
    <cellStyle name="40% - Ênfase5 3 3" xfId="371" xr:uid="{6E207EC9-A822-4BEF-86B7-4BF38F6AA051}"/>
    <cellStyle name="40% - Ênfase5 3 3 2" xfId="1991" xr:uid="{E806D424-0E0B-4A95-9F36-4F06D27F7AD1}"/>
    <cellStyle name="40% - Ênfase5 3 3 2 2" xfId="4591" xr:uid="{80E06673-782C-466F-86FD-0CEF3C6E6C62}"/>
    <cellStyle name="40% - Ênfase5 3 3 2 3" xfId="7171" xr:uid="{906993BC-5CC0-4D68-AC79-2E809B3B8287}"/>
    <cellStyle name="40% - Ênfase5 3 3 3" xfId="1992" xr:uid="{E95B9CBB-951E-4CC0-8ABC-D2E7418F115D}"/>
    <cellStyle name="40% - Ênfase5 3 3 3 2" xfId="4592" xr:uid="{37779704-F262-4702-A390-1EB1B52F9804}"/>
    <cellStyle name="40% - Ênfase5 3 3 3 3" xfId="7172" xr:uid="{0D20049E-B80E-4CD1-AC8C-A0860A726F59}"/>
    <cellStyle name="40% - Ênfase5 3 3 4" xfId="1993" xr:uid="{7C04D7FA-EAAD-48F5-A194-FCF817B7D2CC}"/>
    <cellStyle name="40% - Ênfase5 3 3 4 2" xfId="4593" xr:uid="{DBE133F2-C973-4C3A-BCA2-3D8B407FAC6D}"/>
    <cellStyle name="40% - Ênfase5 3 3 4 3" xfId="7173" xr:uid="{8506EA6F-1C3F-45E1-AE88-7BA7197D0CFB}"/>
    <cellStyle name="40% - Ênfase5 3 3 5" xfId="2972" xr:uid="{B3FF90DE-E571-4F2A-9809-B6833A8F53C5}"/>
    <cellStyle name="40% - Ênfase5 3 3 6" xfId="5552" xr:uid="{59BA0C6B-19A3-40B8-90DE-9DA503CEA590}"/>
    <cellStyle name="40% - Ênfase5 3 4" xfId="592" xr:uid="{5D91F9F9-93AB-4F30-8E87-5BBDB2803392}"/>
    <cellStyle name="40% - Ênfase5 3 4 2" xfId="1994" xr:uid="{0F2AD769-D2A0-493C-9ACB-F99185528405}"/>
    <cellStyle name="40% - Ênfase5 3 4 2 2" xfId="4594" xr:uid="{1CE1B6B6-FEBB-41A7-8DA5-B109BCA5D3CA}"/>
    <cellStyle name="40% - Ênfase5 3 4 2 3" xfId="7174" xr:uid="{D2F41102-73C3-4A51-BBC9-880B0DB6B8A4}"/>
    <cellStyle name="40% - Ênfase5 3 4 3" xfId="1995" xr:uid="{E846892D-F284-474C-B2A1-6CD4E857D502}"/>
    <cellStyle name="40% - Ênfase5 3 4 3 2" xfId="4595" xr:uid="{EB1E182F-A435-4EEC-9BCF-4A45E209D881}"/>
    <cellStyle name="40% - Ênfase5 3 4 3 3" xfId="7175" xr:uid="{FE46FB18-1E64-4CD8-8C92-DA09D6ECEA7F}"/>
    <cellStyle name="40% - Ênfase5 3 4 4" xfId="1996" xr:uid="{76E75296-3D0D-4BF3-95ED-2D73254598CD}"/>
    <cellStyle name="40% - Ênfase5 3 4 4 2" xfId="4596" xr:uid="{043EB72C-2852-48EC-9199-2A9C5D4917AD}"/>
    <cellStyle name="40% - Ênfase5 3 4 4 3" xfId="7176" xr:uid="{DC721314-7E61-4CDC-9A8F-4090C57DE679}"/>
    <cellStyle name="40% - Ênfase5 3 4 5" xfId="3193" xr:uid="{A27F5D60-046F-4046-834A-80CACE35546D}"/>
    <cellStyle name="40% - Ênfase5 3 4 6" xfId="5773" xr:uid="{E8768C50-B744-4761-9188-A1812EEB5C12}"/>
    <cellStyle name="40% - Ênfase5 3 5" xfId="1997" xr:uid="{98ADEC41-46CB-4EC2-8BD2-62B1DA2CE2C9}"/>
    <cellStyle name="40% - Ênfase5 3 5 2" xfId="4597" xr:uid="{8051DCD4-F1F6-46E6-B465-428FA46C3D63}"/>
    <cellStyle name="40% - Ênfase5 3 5 3" xfId="7177" xr:uid="{26ED1A4A-4D7D-4EB6-9CE3-9560300ACE25}"/>
    <cellStyle name="40% - Ênfase5 3 6" xfId="1998" xr:uid="{01B3F700-CFAF-4A40-A6FE-8D1683602359}"/>
    <cellStyle name="40% - Ênfase5 3 6 2" xfId="4598" xr:uid="{6273D472-0874-4907-AE1A-EC3AC1064286}"/>
    <cellStyle name="40% - Ênfase5 3 6 3" xfId="7178" xr:uid="{17FDD7BF-C6AD-457C-B74A-AA126F532281}"/>
    <cellStyle name="40% - Ênfase5 3 7" xfId="1999" xr:uid="{2ECE57E9-E7FC-49F3-86E6-CC10C1DF4082}"/>
    <cellStyle name="40% - Ênfase5 3 7 2" xfId="4599" xr:uid="{825421BB-9FE3-4579-9EE7-329A02004DA2}"/>
    <cellStyle name="40% - Ênfase5 3 7 3" xfId="7179" xr:uid="{C44EAED1-6FFC-48B6-9182-91973C58E609}"/>
    <cellStyle name="40% - Ênfase5 3 8" xfId="2750" xr:uid="{7370ABD9-575A-4A7B-BFD6-2F5AFB3D171B}"/>
    <cellStyle name="40% - Ênfase5 3 9" xfId="5330" xr:uid="{6D2BF35C-0BE6-4A91-B55F-013FB50CEA84}"/>
    <cellStyle name="40% - Ênfase5 4" xfId="174" xr:uid="{5278B8D2-4696-4C48-A59F-2985729B8D75}"/>
    <cellStyle name="40% - Ênfase5 4 2" xfId="270" xr:uid="{6FBC8C1B-B224-4D3B-90E6-8ABB715BA570}"/>
    <cellStyle name="40% - Ênfase5 4 2 2" xfId="491" xr:uid="{B7788A2A-2939-4B91-97BB-5F7731418412}"/>
    <cellStyle name="40% - Ênfase5 4 2 2 2" xfId="2000" xr:uid="{AA1E1E17-AB40-4F03-8F18-695CE182B11E}"/>
    <cellStyle name="40% - Ênfase5 4 2 2 2 2" xfId="4600" xr:uid="{0845552D-222C-4144-BB63-1D8B245C5002}"/>
    <cellStyle name="40% - Ênfase5 4 2 2 2 3" xfId="7180" xr:uid="{0ED15CB5-E915-4AFE-B86B-8A40E1A1BB61}"/>
    <cellStyle name="40% - Ênfase5 4 2 2 3" xfId="2001" xr:uid="{A270AB83-B223-47F1-8A6A-BEE214D0864C}"/>
    <cellStyle name="40% - Ênfase5 4 2 2 3 2" xfId="4601" xr:uid="{A88A6F4D-DFE6-4534-87FE-D4897F00FB05}"/>
    <cellStyle name="40% - Ênfase5 4 2 2 3 3" xfId="7181" xr:uid="{BA49352E-0BE9-4711-8085-17724372BD1D}"/>
    <cellStyle name="40% - Ênfase5 4 2 2 4" xfId="2002" xr:uid="{128386FB-C1A4-4C83-B584-0BDBE86EAA0B}"/>
    <cellStyle name="40% - Ênfase5 4 2 2 4 2" xfId="4602" xr:uid="{E1127F8F-2C85-4638-8CF6-6B7DC9FE3BED}"/>
    <cellStyle name="40% - Ênfase5 4 2 2 4 3" xfId="7182" xr:uid="{CDB4D784-CF04-4FE2-8A38-7033BEA0B42F}"/>
    <cellStyle name="40% - Ênfase5 4 2 2 5" xfId="3092" xr:uid="{80B7D044-1591-4A25-AD0A-9B7EEE328959}"/>
    <cellStyle name="40% - Ênfase5 4 2 2 6" xfId="5672" xr:uid="{7EA04A8D-9A39-46CA-A32B-2DD5B706D834}"/>
    <cellStyle name="40% - Ênfase5 4 2 3" xfId="712" xr:uid="{BC2F9158-5051-4AE6-B191-F693620F1426}"/>
    <cellStyle name="40% - Ênfase5 4 2 3 2" xfId="2003" xr:uid="{AC119129-EBEB-448F-BF9F-9C5E93BF00D3}"/>
    <cellStyle name="40% - Ênfase5 4 2 3 2 2" xfId="4603" xr:uid="{BD4B3021-6A84-423D-9BE4-20671E4AEF80}"/>
    <cellStyle name="40% - Ênfase5 4 2 3 2 3" xfId="7183" xr:uid="{08E01074-75FA-4FAE-A344-9152138751D4}"/>
    <cellStyle name="40% - Ênfase5 4 2 3 3" xfId="2004" xr:uid="{1A047A7A-EFB5-425C-802D-E3E5AF6BF9E8}"/>
    <cellStyle name="40% - Ênfase5 4 2 3 3 2" xfId="4604" xr:uid="{399D2AF4-8A17-460E-8527-9591AEDBBA95}"/>
    <cellStyle name="40% - Ênfase5 4 2 3 3 3" xfId="7184" xr:uid="{BDFBD176-163D-4B90-AB5A-63DC12A8DF01}"/>
    <cellStyle name="40% - Ênfase5 4 2 3 4" xfId="3313" xr:uid="{1699D88C-4C3C-4698-ABD9-ABE6115EEDF0}"/>
    <cellStyle name="40% - Ênfase5 4 2 3 5" xfId="5893" xr:uid="{CFE7F0C7-D131-421F-9E18-F6C9E8C41108}"/>
    <cellStyle name="40% - Ênfase5 4 2 4" xfId="2005" xr:uid="{BF61E912-851E-4A03-8C3E-A38927769CC6}"/>
    <cellStyle name="40% - Ênfase5 4 2 4 2" xfId="4605" xr:uid="{825059F3-9AD1-47F8-8C34-3913E695F83B}"/>
    <cellStyle name="40% - Ênfase5 4 2 4 3" xfId="7185" xr:uid="{079175B9-93ED-45C4-9547-2DD2B2E4991C}"/>
    <cellStyle name="40% - Ênfase5 4 2 5" xfId="2006" xr:uid="{FD8FF663-3BE2-47C0-9FB7-BA3B9B067CDB}"/>
    <cellStyle name="40% - Ênfase5 4 2 5 2" xfId="4606" xr:uid="{D3AF6E18-B24C-4B2D-85C0-380BC33B28CA}"/>
    <cellStyle name="40% - Ênfase5 4 2 5 3" xfId="7186" xr:uid="{5AD4C572-750B-44E3-9327-DE0055EFA196}"/>
    <cellStyle name="40% - Ênfase5 4 2 6" xfId="2007" xr:uid="{E4B034CC-049A-4660-97CC-7172CCE959D6}"/>
    <cellStyle name="40% - Ênfase5 4 2 6 2" xfId="4607" xr:uid="{08F867D3-0AF7-4FAC-A4ED-38E469736046}"/>
    <cellStyle name="40% - Ênfase5 4 2 6 3" xfId="7187" xr:uid="{37D744F8-E283-477E-974F-49E767BA1531}"/>
    <cellStyle name="40% - Ênfase5 4 2 7" xfId="2871" xr:uid="{79467CD9-FB96-449A-B0DB-F6862E292CAE}"/>
    <cellStyle name="40% - Ênfase5 4 2 8" xfId="5451" xr:uid="{F03E6AD8-04B8-4372-BDC9-B23EAF8A81BB}"/>
    <cellStyle name="40% - Ênfase5 4 3" xfId="396" xr:uid="{0374EC1B-B019-4588-9B95-23BEDAC6721A}"/>
    <cellStyle name="40% - Ênfase5 4 3 2" xfId="2008" xr:uid="{FF7A4CE3-06EF-44FD-95E2-08EEC377C9C4}"/>
    <cellStyle name="40% - Ênfase5 4 3 2 2" xfId="4608" xr:uid="{D91DE5F8-83F2-46A2-A638-5F2E868BBEAF}"/>
    <cellStyle name="40% - Ênfase5 4 3 2 3" xfId="7188" xr:uid="{E961B58C-B62D-4672-8E0D-3AE7A9A6C239}"/>
    <cellStyle name="40% - Ênfase5 4 3 3" xfId="2009" xr:uid="{BFA1C0EC-0926-40C5-9079-174479182174}"/>
    <cellStyle name="40% - Ênfase5 4 3 3 2" xfId="4609" xr:uid="{339F0B45-72D9-4F83-8C3D-A20AFFF31BD2}"/>
    <cellStyle name="40% - Ênfase5 4 3 3 3" xfId="7189" xr:uid="{8C6C1636-98A8-480D-A590-E6735BC14D39}"/>
    <cellStyle name="40% - Ênfase5 4 3 4" xfId="2010" xr:uid="{7E031D0B-BC47-4AA4-B91E-38A184BA72E0}"/>
    <cellStyle name="40% - Ênfase5 4 3 4 2" xfId="4610" xr:uid="{FCCBDBCF-1A06-43A3-9E25-40CA85A52F55}"/>
    <cellStyle name="40% - Ênfase5 4 3 4 3" xfId="7190" xr:uid="{05B20C7C-BC23-4479-A90B-3922C606314D}"/>
    <cellStyle name="40% - Ênfase5 4 3 5" xfId="2997" xr:uid="{EAE27EFF-AF1B-4731-816E-F16D8D8A0FB1}"/>
    <cellStyle name="40% - Ênfase5 4 3 6" xfId="5577" xr:uid="{4D194729-964B-4D98-9E18-24112604EC92}"/>
    <cellStyle name="40% - Ênfase5 4 4" xfId="617" xr:uid="{EC9BB96E-6AB1-46B7-95AC-F4A5BDDA74EB}"/>
    <cellStyle name="40% - Ênfase5 4 4 2" xfId="2011" xr:uid="{E37BF2F7-6AD1-4D43-B591-C8684D497040}"/>
    <cellStyle name="40% - Ênfase5 4 4 2 2" xfId="4611" xr:uid="{6F0A77B6-F702-4286-9C5E-D43F30AA1AD5}"/>
    <cellStyle name="40% - Ênfase5 4 4 2 3" xfId="7191" xr:uid="{A388BD52-C2ED-4F41-911F-9C7213E01AA0}"/>
    <cellStyle name="40% - Ênfase5 4 4 3" xfId="2012" xr:uid="{904E2FFD-317E-44AC-AC40-BC647D71DF60}"/>
    <cellStyle name="40% - Ênfase5 4 4 3 2" xfId="4612" xr:uid="{9CA9210D-92F6-459B-B2A9-D491127D5EAF}"/>
    <cellStyle name="40% - Ênfase5 4 4 3 3" xfId="7192" xr:uid="{63884817-171C-4044-BFC5-62A763C3E2CF}"/>
    <cellStyle name="40% - Ênfase5 4 4 4" xfId="2013" xr:uid="{805322E0-4AAA-42F6-AEF1-A9965ADF542A}"/>
    <cellStyle name="40% - Ênfase5 4 4 4 2" xfId="4613" xr:uid="{8FE3CCDE-F0DB-4DED-A60C-1DC1EF8E0FDE}"/>
    <cellStyle name="40% - Ênfase5 4 4 4 3" xfId="7193" xr:uid="{932E033F-549E-452C-B978-2313584D38BD}"/>
    <cellStyle name="40% - Ênfase5 4 4 5" xfId="3218" xr:uid="{D6A86395-793D-4866-B65B-8FD470227672}"/>
    <cellStyle name="40% - Ênfase5 4 4 6" xfId="5798" xr:uid="{0642ECA6-34A6-43D2-A27D-274A0E52E769}"/>
    <cellStyle name="40% - Ênfase5 4 5" xfId="2014" xr:uid="{87CB2AAD-5153-4AD1-B091-1210CAF392BE}"/>
    <cellStyle name="40% - Ênfase5 4 5 2" xfId="4614" xr:uid="{68986C07-FDA9-4776-8A72-F5AF772AA90E}"/>
    <cellStyle name="40% - Ênfase5 4 5 3" xfId="7194" xr:uid="{74031DD1-ADF6-444B-90AC-3E6E4AB31F30}"/>
    <cellStyle name="40% - Ênfase5 4 6" xfId="2015" xr:uid="{97A390DC-9894-4045-8153-F5864C36A9AC}"/>
    <cellStyle name="40% - Ênfase5 4 6 2" xfId="4615" xr:uid="{2E8D3F17-C0B6-4DB7-8360-8D541D04E6C0}"/>
    <cellStyle name="40% - Ênfase5 4 6 3" xfId="7195" xr:uid="{0DDB2A89-5159-4A55-8F54-39207070280A}"/>
    <cellStyle name="40% - Ênfase5 4 7" xfId="2016" xr:uid="{47776008-1644-4C46-A241-6D601ADD9A11}"/>
    <cellStyle name="40% - Ênfase5 4 7 2" xfId="4616" xr:uid="{4BBE66AC-214A-4756-9FDC-F7FD51381510}"/>
    <cellStyle name="40% - Ênfase5 4 7 3" xfId="7196" xr:uid="{831377A6-26FD-424A-9D91-61D20BBDCED0}"/>
    <cellStyle name="40% - Ênfase5 4 8" xfId="2775" xr:uid="{F0DA2C9F-6DFE-499E-B9EF-F4C43BD5D442}"/>
    <cellStyle name="40% - Ênfase5 4 9" xfId="5355" xr:uid="{57CEB3AC-02C1-4D63-95F2-39DBE1FF5EB2}"/>
    <cellStyle name="40% - Ênfase5 5" xfId="108" xr:uid="{FA5FAC9C-C8AC-4B90-86F1-F3B82648AC5C}"/>
    <cellStyle name="40% - Ênfase5 5 2" xfId="334" xr:uid="{18C7F552-C7E5-4310-9647-8DA92D323B9E}"/>
    <cellStyle name="40% - Ênfase5 5 2 2" xfId="2017" xr:uid="{0EEAB4A3-DF51-4C99-AF13-9694A7CC229E}"/>
    <cellStyle name="40% - Ênfase5 5 2 2 2" xfId="4617" xr:uid="{1E7DBF4E-F21F-4875-97F3-BD256447806E}"/>
    <cellStyle name="40% - Ênfase5 5 2 2 3" xfId="7197" xr:uid="{EB04E4C8-4170-414F-8C7D-026AA55E65B2}"/>
    <cellStyle name="40% - Ênfase5 5 2 3" xfId="2018" xr:uid="{E0DA1A14-E7FE-411A-87B3-D388F2B5B384}"/>
    <cellStyle name="40% - Ênfase5 5 2 3 2" xfId="4618" xr:uid="{140DD848-8C0A-4B24-9ED2-26BC5163D267}"/>
    <cellStyle name="40% - Ênfase5 5 2 3 3" xfId="7198" xr:uid="{549C45DC-2188-4C4B-8A82-6198043ED0CB}"/>
    <cellStyle name="40% - Ênfase5 5 2 4" xfId="2019" xr:uid="{AF5F177F-39C0-44DD-832E-7AE2584E7DFA}"/>
    <cellStyle name="40% - Ênfase5 5 2 4 2" xfId="4619" xr:uid="{CBFF60B9-270E-4D30-B7B6-997DBF668336}"/>
    <cellStyle name="40% - Ênfase5 5 2 4 3" xfId="7199" xr:uid="{2FDB9F84-C748-4AE4-9566-EC96FAE5D596}"/>
    <cellStyle name="40% - Ênfase5 5 2 5" xfId="2935" xr:uid="{7DCB0EF9-EC20-49C9-8DCE-1B5E474FA7A7}"/>
    <cellStyle name="40% - Ênfase5 5 2 6" xfId="5515" xr:uid="{29F679F0-A63F-4498-AC32-5D301DC7C8EB}"/>
    <cellStyle name="40% - Ênfase5 5 3" xfId="555" xr:uid="{17934928-82C4-45B2-950E-7849D809FA36}"/>
    <cellStyle name="40% - Ênfase5 5 3 2" xfId="2020" xr:uid="{D1C6F874-9B59-4041-8655-9A7662E8A5D6}"/>
    <cellStyle name="40% - Ênfase5 5 3 2 2" xfId="4620" xr:uid="{4516FC72-EB8B-4888-9E03-45C483D6A7C1}"/>
    <cellStyle name="40% - Ênfase5 5 3 2 3" xfId="7200" xr:uid="{408F45EC-EC65-4708-B730-8A29A2AB8038}"/>
    <cellStyle name="40% - Ênfase5 5 3 3" xfId="2021" xr:uid="{55FE7343-0207-425A-AB79-33AFC9BDB2E0}"/>
    <cellStyle name="40% - Ênfase5 5 3 3 2" xfId="4621" xr:uid="{19240EE1-C0FE-4B3E-A3EC-A74891D90F94}"/>
    <cellStyle name="40% - Ênfase5 5 3 3 3" xfId="7201" xr:uid="{28049F5E-2A86-48CA-9EBF-A04EA5E4F2EF}"/>
    <cellStyle name="40% - Ênfase5 5 3 4" xfId="3156" xr:uid="{106760F4-A916-40B0-AF34-09D910AD0208}"/>
    <cellStyle name="40% - Ênfase5 5 3 5" xfId="5736" xr:uid="{615992A1-19A4-4E85-B6A4-827EB52DDBE4}"/>
    <cellStyle name="40% - Ênfase5 5 4" xfId="2022" xr:uid="{8ED32B12-BA5F-48B4-A8CC-E84628394651}"/>
    <cellStyle name="40% - Ênfase5 5 4 2" xfId="4622" xr:uid="{C45B3E04-1B0E-4CE9-A983-EEB8C84A3FC8}"/>
    <cellStyle name="40% - Ênfase5 5 4 3" xfId="7202" xr:uid="{39ADE174-89A1-43B5-AF4C-4B17F3F4AB54}"/>
    <cellStyle name="40% - Ênfase5 5 5" xfId="2023" xr:uid="{B83BCB65-CC6E-4C7C-8778-0ACECC63C2F7}"/>
    <cellStyle name="40% - Ênfase5 5 5 2" xfId="4623" xr:uid="{8E5B695D-FCF5-4591-A19F-6E056F3CA187}"/>
    <cellStyle name="40% - Ênfase5 5 5 3" xfId="7203" xr:uid="{D3AC15D7-0C52-462C-9A62-98C5CC5B04BE}"/>
    <cellStyle name="40% - Ênfase5 5 6" xfId="2024" xr:uid="{DA1545F4-6BF0-4079-938D-DB8AB6F27677}"/>
    <cellStyle name="40% - Ênfase5 5 6 2" xfId="4624" xr:uid="{64CD295B-BCB1-4D01-BB9C-221E7A30A5F4}"/>
    <cellStyle name="40% - Ênfase5 5 6 3" xfId="7204" xr:uid="{31D689EF-507C-4437-A42B-DF89DF7F93F6}"/>
    <cellStyle name="40% - Ênfase5 5 7" xfId="2713" xr:uid="{C63C066B-949F-4317-8EC2-617090322159}"/>
    <cellStyle name="40% - Ênfase5 5 8" xfId="5293" xr:uid="{510EEF57-DB6D-4AD5-B0C1-DCBE8E686B74}"/>
    <cellStyle name="40% - Ênfase5 6" xfId="205" xr:uid="{7D8B425E-51AF-4A0F-A72D-015D8448272C}"/>
    <cellStyle name="40% - Ênfase5 6 2" xfId="427" xr:uid="{30CF4585-B1FE-4552-B5A6-D376D22002CB}"/>
    <cellStyle name="40% - Ênfase5 6 2 2" xfId="2025" xr:uid="{991D7C06-A563-4D7F-AEE2-FA8471DA333E}"/>
    <cellStyle name="40% - Ênfase5 6 2 2 2" xfId="4625" xr:uid="{B7A34C57-BAE8-495A-ABA7-6E540641C6D8}"/>
    <cellStyle name="40% - Ênfase5 6 2 2 3" xfId="7205" xr:uid="{1505680A-0106-443A-81EA-0B1297C344B5}"/>
    <cellStyle name="40% - Ênfase5 6 2 3" xfId="2026" xr:uid="{E203408B-A5F6-4018-B39A-CE4F804C0A34}"/>
    <cellStyle name="40% - Ênfase5 6 2 3 2" xfId="4626" xr:uid="{0011444E-B012-46EB-AC8E-20185B64358B}"/>
    <cellStyle name="40% - Ênfase5 6 2 3 3" xfId="7206" xr:uid="{0B0B396C-D667-4559-B8F3-2F51AEF7E5F7}"/>
    <cellStyle name="40% - Ênfase5 6 2 4" xfId="2027" xr:uid="{3FD447F8-6D2A-4CDA-9C0A-A7114DF3CF73}"/>
    <cellStyle name="40% - Ênfase5 6 2 4 2" xfId="4627" xr:uid="{F150063A-DE60-4DE5-9994-220A081ED0CA}"/>
    <cellStyle name="40% - Ênfase5 6 2 4 3" xfId="7207" xr:uid="{61B2B365-D3B7-4B15-81D3-0697855C00FA}"/>
    <cellStyle name="40% - Ênfase5 6 2 5" xfId="3028" xr:uid="{5E5FF4B4-36CB-44A2-ADB8-63682E6F78AC}"/>
    <cellStyle name="40% - Ênfase5 6 2 6" xfId="5608" xr:uid="{BEB6ACC8-204C-44DF-AA1B-0CAF7A3B942F}"/>
    <cellStyle name="40% - Ênfase5 6 3" xfId="648" xr:uid="{A0720AB9-CD40-41C4-B3C4-D73F663BD09B}"/>
    <cellStyle name="40% - Ênfase5 6 3 2" xfId="2028" xr:uid="{8D0566A4-DC87-4BF0-8B75-80B341FFDC4A}"/>
    <cellStyle name="40% - Ênfase5 6 3 2 2" xfId="4628" xr:uid="{E47165C1-3F60-4DA4-95C4-497BAB38E828}"/>
    <cellStyle name="40% - Ênfase5 6 3 2 3" xfId="7208" xr:uid="{FD88CB61-F087-429B-8769-32E5BE94E56B}"/>
    <cellStyle name="40% - Ênfase5 6 3 3" xfId="2029" xr:uid="{53DF4AC1-48AC-444D-86EC-D1E406514440}"/>
    <cellStyle name="40% - Ênfase5 6 3 3 2" xfId="4629" xr:uid="{7BD0A5FC-08CC-49D5-8BA4-2441CAF39669}"/>
    <cellStyle name="40% - Ênfase5 6 3 3 3" xfId="7209" xr:uid="{1D8E7B5E-BF63-4F47-A9CF-0331E4CF5BB5}"/>
    <cellStyle name="40% - Ênfase5 6 3 4" xfId="3249" xr:uid="{D80D473B-2A8B-40EF-AC97-6ABB3E2DEB71}"/>
    <cellStyle name="40% - Ênfase5 6 3 5" xfId="5829" xr:uid="{5D244C00-DE1D-4329-B3A3-097A025C57B9}"/>
    <cellStyle name="40% - Ênfase5 6 4" xfId="2030" xr:uid="{87337B75-A67B-4BA1-AE5F-B931E43B5912}"/>
    <cellStyle name="40% - Ênfase5 6 4 2" xfId="4630" xr:uid="{EB3F0839-DEBD-4CF3-AC20-A1636C1E84D5}"/>
    <cellStyle name="40% - Ênfase5 6 4 3" xfId="7210" xr:uid="{9094E5B2-7F92-438B-9A66-1176270E95FB}"/>
    <cellStyle name="40% - Ênfase5 6 5" xfId="2031" xr:uid="{1D66FD3D-15B3-4293-9FF9-BB5CB3A51C64}"/>
    <cellStyle name="40% - Ênfase5 6 5 2" xfId="4631" xr:uid="{1AC1B55B-3B31-4FFF-A8AF-EC90904EF760}"/>
    <cellStyle name="40% - Ênfase5 6 5 3" xfId="7211" xr:uid="{EF1A8377-AB95-46F5-83AF-13A68021B2AD}"/>
    <cellStyle name="40% - Ênfase5 6 6" xfId="2032" xr:uid="{D2D1C11C-B9D7-4883-B2B8-4980090BEBE8}"/>
    <cellStyle name="40% - Ênfase5 6 6 2" xfId="4632" xr:uid="{625DFFB7-5050-4B43-A500-8B023AABBAC1}"/>
    <cellStyle name="40% - Ênfase5 6 6 3" xfId="7212" xr:uid="{36414841-4738-4B72-81C9-83138868AC78}"/>
    <cellStyle name="40% - Ênfase5 6 7" xfId="2806" xr:uid="{F8277A1A-81CC-4608-82E9-9D5DBBAA6169}"/>
    <cellStyle name="40% - Ênfase5 6 8" xfId="5386" xr:uid="{05319EF7-8A59-445F-9431-1DF8379932D4}"/>
    <cellStyle name="40% - Ênfase5 7" xfId="301" xr:uid="{DB0BEFA2-DC18-4DB8-8B8B-2A061D239F5A}"/>
    <cellStyle name="40% - Ênfase5 7 2" xfId="2033" xr:uid="{D48C4B2B-7665-45C7-A77A-251FA1518F41}"/>
    <cellStyle name="40% - Ênfase5 7 2 2" xfId="4633" xr:uid="{D6D86B55-EFC0-4FF0-B44A-16246CA2BD89}"/>
    <cellStyle name="40% - Ênfase5 7 2 3" xfId="7213" xr:uid="{EC76A720-801B-455C-9AFB-82C8BF10C648}"/>
    <cellStyle name="40% - Ênfase5 7 3" xfId="2034" xr:uid="{0F1C0A02-472E-41B9-874F-B5038AA86015}"/>
    <cellStyle name="40% - Ênfase5 7 3 2" xfId="4634" xr:uid="{84D7C1F4-DCD1-4009-8BAD-F861040742B8}"/>
    <cellStyle name="40% - Ênfase5 7 3 3" xfId="7214" xr:uid="{222B0CC7-62B3-476E-BFF5-D07A49EDF9F3}"/>
    <cellStyle name="40% - Ênfase5 7 4" xfId="2035" xr:uid="{34DA6F47-8761-48D1-8A9B-5248F833A129}"/>
    <cellStyle name="40% - Ênfase5 7 4 2" xfId="4635" xr:uid="{0AB8933F-84F1-48A4-928A-2CBC06935E37}"/>
    <cellStyle name="40% - Ênfase5 7 4 3" xfId="7215" xr:uid="{AFD34988-C68A-4B47-8ADC-809A9ABAAA80}"/>
    <cellStyle name="40% - Ênfase5 7 5" xfId="2902" xr:uid="{314DCDF2-6B88-4090-896B-F7C095BA0B86}"/>
    <cellStyle name="40% - Ênfase5 7 6" xfId="5482" xr:uid="{1E87DA02-24AE-4017-AF2E-F87D7DE00D0E}"/>
    <cellStyle name="40% - Ênfase5 8" xfId="522" xr:uid="{6270E124-42BC-4C48-96ED-7F43E1A432A6}"/>
    <cellStyle name="40% - Ênfase5 8 2" xfId="2036" xr:uid="{0D8DECA1-F979-4D69-8089-214922B8EFE6}"/>
    <cellStyle name="40% - Ênfase5 8 2 2" xfId="4636" xr:uid="{1E1BD693-F45D-49F2-A1B0-4A6C51F158C8}"/>
    <cellStyle name="40% - Ênfase5 8 2 3" xfId="7216" xr:uid="{B228D328-0F71-4FE1-AE98-E0D9C12409A7}"/>
    <cellStyle name="40% - Ênfase5 8 3" xfId="2037" xr:uid="{26B135EC-A55B-4CF1-9A4A-2EFB12C10E63}"/>
    <cellStyle name="40% - Ênfase5 8 3 2" xfId="4637" xr:uid="{DE26468A-56F4-4BA0-B4E8-883EA68DE0A4}"/>
    <cellStyle name="40% - Ênfase5 8 3 3" xfId="7217" xr:uid="{CFB892A7-A03D-4579-957B-7FF59A1BEFBE}"/>
    <cellStyle name="40% - Ênfase5 8 4" xfId="2038" xr:uid="{6FEA389D-0A65-4B09-B5F3-7CAC2B6FE0A2}"/>
    <cellStyle name="40% - Ênfase5 8 4 2" xfId="4638" xr:uid="{45EEAFF5-398F-4428-94BB-D8650FDE3AFF}"/>
    <cellStyle name="40% - Ênfase5 8 4 3" xfId="7218" xr:uid="{2AC257C7-BFFA-4520-A80D-AD58F9ACFB13}"/>
    <cellStyle name="40% - Ênfase5 8 5" xfId="3123" xr:uid="{523E2D1C-67A3-4FF3-B1CF-30D1B0C5B3E7}"/>
    <cellStyle name="40% - Ênfase5 8 6" xfId="5703" xr:uid="{3B016B44-7C67-40CB-A1E5-12B2AD1E1AEA}"/>
    <cellStyle name="40% - Ênfase5 9" xfId="2039" xr:uid="{BEAD5C28-1F9F-4E4E-9A11-AA21620D47AD}"/>
    <cellStyle name="40% - Ênfase5 9 2" xfId="4639" xr:uid="{7EED0776-68C7-411F-9A02-56F8DCA3B405}"/>
    <cellStyle name="40% - Ênfase5 9 3" xfId="7219" xr:uid="{185D9518-FC43-4F8B-914D-81F659EDAA5A}"/>
    <cellStyle name="40% - Ênfase6" xfId="51" builtinId="51" customBuiltin="1"/>
    <cellStyle name="40% - Ênfase6 10" xfId="2040" xr:uid="{531E22D5-A97F-4E2D-B89F-5FCE14DD5F8B}"/>
    <cellStyle name="40% - Ênfase6 10 2" xfId="4640" xr:uid="{4083B77B-866F-48B2-BD48-57C7C99B0E49}"/>
    <cellStyle name="40% - Ênfase6 10 3" xfId="7220" xr:uid="{66E0A0BC-82C3-41F5-8AD7-59CA7D2A7818}"/>
    <cellStyle name="40% - Ênfase6 11" xfId="2041" xr:uid="{0767EF02-061F-4309-8741-2F10F1F6CD27}"/>
    <cellStyle name="40% - Ênfase6 11 2" xfId="4641" xr:uid="{A8A80D9B-3856-4E69-8292-08B8FBD0C14A}"/>
    <cellStyle name="40% - Ênfase6 11 3" xfId="7221" xr:uid="{C6284266-6C76-4417-9CE9-68572EC168EC}"/>
    <cellStyle name="40% - Ênfase6 12" xfId="2653" xr:uid="{7A2F640F-48E1-497E-B358-67FC97DDB827}"/>
    <cellStyle name="40% - Ênfase6 12 2" xfId="5236" xr:uid="{BE34452D-B8EA-4F2D-ADCA-018275B7C7E5}"/>
    <cellStyle name="40% - Ênfase6 12 3" xfId="7816" xr:uid="{927DB802-E4F8-483F-A42A-C56C5D85B20B}"/>
    <cellStyle name="40% - Ênfase6 13" xfId="2681" xr:uid="{5CFC53F0-4795-455C-9CEE-7604550DEEFC}"/>
    <cellStyle name="40% - Ênfase6 14" xfId="5261" xr:uid="{A1F46C16-EBCF-4721-8704-136344919130}"/>
    <cellStyle name="40% - Ênfase6 2" xfId="93" xr:uid="{69575156-F7A1-4B63-9CCE-AF6A7DE73F6F}"/>
    <cellStyle name="40% - Ênfase6 2 10" xfId="2042" xr:uid="{C243DB30-40FC-409D-B9CC-DB0C6F917E41}"/>
    <cellStyle name="40% - Ênfase6 2 10 2" xfId="4642" xr:uid="{2FC3D2B9-8482-4E6E-B99E-1304D164FFE3}"/>
    <cellStyle name="40% - Ênfase6 2 10 3" xfId="7222" xr:uid="{42C85D75-0C6A-4C83-B596-9A920B1824DA}"/>
    <cellStyle name="40% - Ênfase6 2 11" xfId="2043" xr:uid="{44D6DE10-E6EE-4344-92B3-AE2D279C61BF}"/>
    <cellStyle name="40% - Ênfase6 2 11 2" xfId="4643" xr:uid="{BAACD699-BC18-4E73-87C4-1F7A7F8D275C}"/>
    <cellStyle name="40% - Ênfase6 2 11 3" xfId="7223" xr:uid="{5F418CA0-7EA0-4A12-89EC-9B3DDE5E5620}"/>
    <cellStyle name="40% - Ênfase6 2 12" xfId="2699" xr:uid="{91313AE2-10A1-498B-95EF-6440F0CDF049}"/>
    <cellStyle name="40% - Ênfase6 2 13" xfId="5279" xr:uid="{467B4A43-8A8E-4A86-8AE4-3F184C145570}"/>
    <cellStyle name="40% - Ênfase6 2 2" xfId="168" xr:uid="{8409F4E7-97A7-48BD-A4B2-DF64F0A1DB5C}"/>
    <cellStyle name="40% - Ênfase6 2 2 2" xfId="264" xr:uid="{91C02436-C081-4B77-9DF3-88CA0D583AE2}"/>
    <cellStyle name="40% - Ênfase6 2 2 2 2" xfId="485" xr:uid="{A94BE943-58EE-4117-9E81-84AF0D373B82}"/>
    <cellStyle name="40% - Ênfase6 2 2 2 2 2" xfId="2044" xr:uid="{A5FB0331-2694-44C9-80BD-A018008E9BAD}"/>
    <cellStyle name="40% - Ênfase6 2 2 2 2 2 2" xfId="4644" xr:uid="{26613BBA-5980-4DCE-A490-C3FCAA053065}"/>
    <cellStyle name="40% - Ênfase6 2 2 2 2 2 3" xfId="7224" xr:uid="{5B8872CB-CCB7-404C-A986-1EF294FD004B}"/>
    <cellStyle name="40% - Ênfase6 2 2 2 2 3" xfId="2045" xr:uid="{FF163181-92E4-4408-8C24-E77068FCBD02}"/>
    <cellStyle name="40% - Ênfase6 2 2 2 2 3 2" xfId="4645" xr:uid="{7F416AED-02BE-4F4C-8A37-C75C998B04F7}"/>
    <cellStyle name="40% - Ênfase6 2 2 2 2 3 3" xfId="7225" xr:uid="{3B46B65B-4CDB-47BD-95F3-558FD1DA32DC}"/>
    <cellStyle name="40% - Ênfase6 2 2 2 2 4" xfId="2046" xr:uid="{6CF964F0-6DDA-43A2-B1C8-DF7ED58BB957}"/>
    <cellStyle name="40% - Ênfase6 2 2 2 2 4 2" xfId="4646" xr:uid="{C3D0AAE9-0FCB-44EB-97AB-93F1104F6332}"/>
    <cellStyle name="40% - Ênfase6 2 2 2 2 4 3" xfId="7226" xr:uid="{EE66AAED-B672-4D53-89B1-F0DA9690E56B}"/>
    <cellStyle name="40% - Ênfase6 2 2 2 2 5" xfId="3086" xr:uid="{67EF57FF-DC43-4CA3-8B2D-6D1B842011F5}"/>
    <cellStyle name="40% - Ênfase6 2 2 2 2 6" xfId="5666" xr:uid="{069B8DE4-B0A5-48D0-9693-59F6B2035242}"/>
    <cellStyle name="40% - Ênfase6 2 2 2 3" xfId="706" xr:uid="{6650A9AA-18C1-4AAD-9EFB-737FDAD4F403}"/>
    <cellStyle name="40% - Ênfase6 2 2 2 3 2" xfId="2047" xr:uid="{224979CC-1D54-4A00-966B-604ACC99F4E6}"/>
    <cellStyle name="40% - Ênfase6 2 2 2 3 2 2" xfId="4647" xr:uid="{432C28FE-745C-4B16-8821-A13BBA2A5B49}"/>
    <cellStyle name="40% - Ênfase6 2 2 2 3 2 3" xfId="7227" xr:uid="{0665A72D-BEB6-4EF0-B4B7-C93DCC795500}"/>
    <cellStyle name="40% - Ênfase6 2 2 2 3 3" xfId="2048" xr:uid="{F562F578-62B5-4426-A9D0-62DA4016C53E}"/>
    <cellStyle name="40% - Ênfase6 2 2 2 3 3 2" xfId="4648" xr:uid="{0868DBDF-37C8-4D5F-A85D-99D82854F4BD}"/>
    <cellStyle name="40% - Ênfase6 2 2 2 3 3 3" xfId="7228" xr:uid="{FD5C2BDE-F62C-462E-B64B-3838C2C71875}"/>
    <cellStyle name="40% - Ênfase6 2 2 2 3 4" xfId="3307" xr:uid="{B29E4196-10F7-4828-9619-DA64DF5EF33A}"/>
    <cellStyle name="40% - Ênfase6 2 2 2 3 5" xfId="5887" xr:uid="{C343D0E9-417C-4AB9-A82F-6CD644CA2E68}"/>
    <cellStyle name="40% - Ênfase6 2 2 2 4" xfId="2049" xr:uid="{AA23076C-655A-4350-A9A8-07B0EFEC21B1}"/>
    <cellStyle name="40% - Ênfase6 2 2 2 4 2" xfId="4649" xr:uid="{B5F53526-DBE2-4604-BEC3-1B0944935A1E}"/>
    <cellStyle name="40% - Ênfase6 2 2 2 4 3" xfId="7229" xr:uid="{6FE06C15-67D9-40CC-A83F-0A8849A915ED}"/>
    <cellStyle name="40% - Ênfase6 2 2 2 5" xfId="2050" xr:uid="{0F8142BC-21CE-4B2F-B130-61CB161A635C}"/>
    <cellStyle name="40% - Ênfase6 2 2 2 5 2" xfId="4650" xr:uid="{2399D4F5-4FCF-4DC8-BB8A-386D00B71F9A}"/>
    <cellStyle name="40% - Ênfase6 2 2 2 5 3" xfId="7230" xr:uid="{FE767143-68AD-4239-A361-062EA55E8515}"/>
    <cellStyle name="40% - Ênfase6 2 2 2 6" xfId="2051" xr:uid="{9F776DA1-3CE1-4890-8D2B-85AE48F480E4}"/>
    <cellStyle name="40% - Ênfase6 2 2 2 6 2" xfId="4651" xr:uid="{786BC719-BCE6-4354-9736-ACEA80814B9A}"/>
    <cellStyle name="40% - Ênfase6 2 2 2 6 3" xfId="7231" xr:uid="{BC5FC476-922A-46D1-83B5-356FB1E61574}"/>
    <cellStyle name="40% - Ênfase6 2 2 2 7" xfId="2865" xr:uid="{4F542F9E-CD26-4E13-8C7A-7429E65436EA}"/>
    <cellStyle name="40% - Ênfase6 2 2 2 8" xfId="5445" xr:uid="{BF70340F-578A-4E23-AE9B-961C15D46109}"/>
    <cellStyle name="40% - Ênfase6 2 2 3" xfId="390" xr:uid="{E7DD7DEF-8789-4213-8165-78D05B49ED47}"/>
    <cellStyle name="40% - Ênfase6 2 2 3 2" xfId="2052" xr:uid="{DECC93E7-A283-4FAF-8A91-0934A9A816E6}"/>
    <cellStyle name="40% - Ênfase6 2 2 3 2 2" xfId="4652" xr:uid="{1295C41A-A4B0-4034-9D1E-C4B6635E9ABA}"/>
    <cellStyle name="40% - Ênfase6 2 2 3 2 3" xfId="7232" xr:uid="{382150B8-E892-4037-8594-0E87408713BF}"/>
    <cellStyle name="40% - Ênfase6 2 2 3 3" xfId="2053" xr:uid="{4A6E53F2-6D64-44A4-963F-BD8E174AB239}"/>
    <cellStyle name="40% - Ênfase6 2 2 3 3 2" xfId="4653" xr:uid="{9C036A31-1D47-436C-BE69-3335EE422EBF}"/>
    <cellStyle name="40% - Ênfase6 2 2 3 3 3" xfId="7233" xr:uid="{E5585F53-C5D7-4A99-B9A8-0CD0AAE47A7C}"/>
    <cellStyle name="40% - Ênfase6 2 2 3 4" xfId="2054" xr:uid="{F0686A09-AC7B-4110-8752-E2A4461C2F6B}"/>
    <cellStyle name="40% - Ênfase6 2 2 3 4 2" xfId="4654" xr:uid="{3CD3CF94-110E-4BFD-A109-2E4425680B60}"/>
    <cellStyle name="40% - Ênfase6 2 2 3 4 3" xfId="7234" xr:uid="{A1EC30DD-CFD7-4A5E-93D7-B7E5068D6A92}"/>
    <cellStyle name="40% - Ênfase6 2 2 3 5" xfId="2991" xr:uid="{FC255205-44F2-496C-8675-D344AD7C7FA6}"/>
    <cellStyle name="40% - Ênfase6 2 2 3 6" xfId="5571" xr:uid="{EAE21655-CF89-4C56-B1CC-1918BF17762C}"/>
    <cellStyle name="40% - Ênfase6 2 2 4" xfId="611" xr:uid="{29EF003D-1C54-4617-98D6-B73137571317}"/>
    <cellStyle name="40% - Ênfase6 2 2 4 2" xfId="2055" xr:uid="{BBE64170-0BB8-48BA-B3B3-AA4CF3995460}"/>
    <cellStyle name="40% - Ênfase6 2 2 4 2 2" xfId="4655" xr:uid="{5C170BFF-6BD4-49DF-A6F6-7682251BA866}"/>
    <cellStyle name="40% - Ênfase6 2 2 4 2 3" xfId="7235" xr:uid="{8182B4E8-2EE0-40CC-A586-3C7D221C0F09}"/>
    <cellStyle name="40% - Ênfase6 2 2 4 3" xfId="2056" xr:uid="{F560BFB7-D05C-4230-B4B7-BB56BE28A754}"/>
    <cellStyle name="40% - Ênfase6 2 2 4 3 2" xfId="4656" xr:uid="{9F0576D7-439B-4C4A-854D-AE2C1CF87B2A}"/>
    <cellStyle name="40% - Ênfase6 2 2 4 3 3" xfId="7236" xr:uid="{99CB3BFF-9D38-4B75-A022-9D972F8DECA1}"/>
    <cellStyle name="40% - Ênfase6 2 2 4 4" xfId="2057" xr:uid="{32108A59-DCEB-4D44-AB4D-E772F3FE5318}"/>
    <cellStyle name="40% - Ênfase6 2 2 4 4 2" xfId="4657" xr:uid="{D545AD3D-559C-4FE5-A63E-AEB724C37180}"/>
    <cellStyle name="40% - Ênfase6 2 2 4 4 3" xfId="7237" xr:uid="{A157BEEE-6D3A-429E-A8B8-4CF39F35F7C0}"/>
    <cellStyle name="40% - Ênfase6 2 2 4 5" xfId="3212" xr:uid="{F56B2FC8-1CF0-4979-BDA9-1D2FF685B5D0}"/>
    <cellStyle name="40% - Ênfase6 2 2 4 6" xfId="5792" xr:uid="{EDED3359-E80E-4F5C-A3B9-8B058939C77C}"/>
    <cellStyle name="40% - Ênfase6 2 2 5" xfId="2058" xr:uid="{A963BD61-0DF4-41F1-8954-8F8B0AC0BAE3}"/>
    <cellStyle name="40% - Ênfase6 2 2 5 2" xfId="4658" xr:uid="{433CF13A-3D16-403D-95BE-D2E6ADB0269C}"/>
    <cellStyle name="40% - Ênfase6 2 2 5 3" xfId="7238" xr:uid="{B2622CD2-4DBF-41BA-AF1A-60A43801D3E2}"/>
    <cellStyle name="40% - Ênfase6 2 2 6" xfId="2059" xr:uid="{810F799A-CBDC-480A-892D-E09F1966F2E8}"/>
    <cellStyle name="40% - Ênfase6 2 2 6 2" xfId="4659" xr:uid="{526865EB-9640-4718-AC71-16E5115185E9}"/>
    <cellStyle name="40% - Ênfase6 2 2 6 3" xfId="7239" xr:uid="{CE805D19-0E38-45DC-AF1B-C9D7BBF6DF1A}"/>
    <cellStyle name="40% - Ênfase6 2 2 7" xfId="2060" xr:uid="{6C0F70D6-E5C3-4DA8-BA80-0F1951C3C192}"/>
    <cellStyle name="40% - Ênfase6 2 2 7 2" xfId="4660" xr:uid="{2DE169C3-00B0-4806-8475-34B8DA571B36}"/>
    <cellStyle name="40% - Ênfase6 2 2 7 3" xfId="7240" xr:uid="{D6D7FF95-22A8-4894-919A-BDAD3491F94A}"/>
    <cellStyle name="40% - Ênfase6 2 2 8" xfId="2769" xr:uid="{E46948E3-2B9B-4885-B0C2-3EBF1E8F77D8}"/>
    <cellStyle name="40% - Ênfase6 2 2 9" xfId="5349" xr:uid="{131E9FE7-0372-49DE-BA63-1FB7E4F8A9EA}"/>
    <cellStyle name="40% - Ênfase6 2 3" xfId="192" xr:uid="{D7173A4A-0416-448B-9CD6-C31A42CEC247}"/>
    <cellStyle name="40% - Ênfase6 2 3 2" xfId="288" xr:uid="{B8E5B277-6448-4258-9F0B-09D1DE3B1B5A}"/>
    <cellStyle name="40% - Ênfase6 2 3 2 2" xfId="509" xr:uid="{27C91C28-C166-48A3-81DC-43F1294844E0}"/>
    <cellStyle name="40% - Ênfase6 2 3 2 2 2" xfId="2061" xr:uid="{7500DA4F-4A34-4CE7-B8DC-280073275D3C}"/>
    <cellStyle name="40% - Ênfase6 2 3 2 2 2 2" xfId="4661" xr:uid="{6E7267D3-1F04-4E61-8675-AF6D22C6D382}"/>
    <cellStyle name="40% - Ênfase6 2 3 2 2 2 3" xfId="7241" xr:uid="{D27B6E56-D7E2-46DF-AB36-A4D9B5C28058}"/>
    <cellStyle name="40% - Ênfase6 2 3 2 2 3" xfId="2062" xr:uid="{2AF7EB1A-1A88-4214-BF9B-EB6767882EBD}"/>
    <cellStyle name="40% - Ênfase6 2 3 2 2 3 2" xfId="4662" xr:uid="{24A13FD6-7519-464A-850F-6F5E2AC05D9A}"/>
    <cellStyle name="40% - Ênfase6 2 3 2 2 3 3" xfId="7242" xr:uid="{555A0722-626A-4B9B-9BED-398C2AB6F970}"/>
    <cellStyle name="40% - Ênfase6 2 3 2 2 4" xfId="2063" xr:uid="{A630A332-33F4-4D78-88A0-B3DECE0F221C}"/>
    <cellStyle name="40% - Ênfase6 2 3 2 2 4 2" xfId="4663" xr:uid="{F58F1F4B-9B3D-4A18-9894-0F59CADCAA39}"/>
    <cellStyle name="40% - Ênfase6 2 3 2 2 4 3" xfId="7243" xr:uid="{F348F9CE-E216-4E98-9ED6-DD4BAA43C553}"/>
    <cellStyle name="40% - Ênfase6 2 3 2 2 5" xfId="3110" xr:uid="{B121A185-A8DA-43C1-84AD-5F1F7AC34962}"/>
    <cellStyle name="40% - Ênfase6 2 3 2 2 6" xfId="5690" xr:uid="{016358CA-9B2C-4062-828E-5D7679BA4214}"/>
    <cellStyle name="40% - Ênfase6 2 3 2 3" xfId="730" xr:uid="{8F88A643-7656-4150-8DF4-451CDEF49B3F}"/>
    <cellStyle name="40% - Ênfase6 2 3 2 3 2" xfId="2064" xr:uid="{FC1483A4-6EAC-4BA3-9F7C-EE325A6FE119}"/>
    <cellStyle name="40% - Ênfase6 2 3 2 3 2 2" xfId="4664" xr:uid="{B596C87D-DF58-4A96-BF96-C6B2ABD22FC1}"/>
    <cellStyle name="40% - Ênfase6 2 3 2 3 2 3" xfId="7244" xr:uid="{8B74B5EF-F4E6-40E5-8F38-E3CFC351798D}"/>
    <cellStyle name="40% - Ênfase6 2 3 2 3 3" xfId="2065" xr:uid="{DC2D551D-094F-4924-91B0-F88EE3B352FC}"/>
    <cellStyle name="40% - Ênfase6 2 3 2 3 3 2" xfId="4665" xr:uid="{32A3547B-9750-4E87-82B4-93F0E47B5ED9}"/>
    <cellStyle name="40% - Ênfase6 2 3 2 3 3 3" xfId="7245" xr:uid="{236D5DFA-F0B9-41A9-B923-DB44B17B6245}"/>
    <cellStyle name="40% - Ênfase6 2 3 2 3 4" xfId="3331" xr:uid="{511A68A5-BBCA-4D21-BFAD-53C1163A768D}"/>
    <cellStyle name="40% - Ênfase6 2 3 2 3 5" xfId="5911" xr:uid="{9379332E-2098-4D25-A7EC-E591A5AD7E06}"/>
    <cellStyle name="40% - Ênfase6 2 3 2 4" xfId="2066" xr:uid="{9923F915-61F6-4073-9A58-13B0713E6A3B}"/>
    <cellStyle name="40% - Ênfase6 2 3 2 4 2" xfId="4666" xr:uid="{134558FA-F1AA-4F19-A9CD-3E6537A89755}"/>
    <cellStyle name="40% - Ênfase6 2 3 2 4 3" xfId="7246" xr:uid="{7D588912-209C-4C96-877B-32FD66FF9508}"/>
    <cellStyle name="40% - Ênfase6 2 3 2 5" xfId="2067" xr:uid="{62843E41-F905-4F9D-BD20-28A7C92DD961}"/>
    <cellStyle name="40% - Ênfase6 2 3 2 5 2" xfId="4667" xr:uid="{BE069A10-9489-4A02-BC2A-B9436BF924E2}"/>
    <cellStyle name="40% - Ênfase6 2 3 2 5 3" xfId="7247" xr:uid="{4C649D99-240C-47DA-ACC3-DEBF235AA3B9}"/>
    <cellStyle name="40% - Ênfase6 2 3 2 6" xfId="2068" xr:uid="{8A541A00-DD1C-4436-984E-4BCF243BA43E}"/>
    <cellStyle name="40% - Ênfase6 2 3 2 6 2" xfId="4668" xr:uid="{4A451742-E35F-4C9E-B094-7C9DA9A7CCDF}"/>
    <cellStyle name="40% - Ênfase6 2 3 2 6 3" xfId="7248" xr:uid="{5A306200-DFBB-438A-92A0-1B714DF216D6}"/>
    <cellStyle name="40% - Ênfase6 2 3 2 7" xfId="2889" xr:uid="{33923011-4101-405C-ADC4-472D840051DB}"/>
    <cellStyle name="40% - Ênfase6 2 3 2 8" xfId="5469" xr:uid="{ACAAAB03-D422-4785-89F0-F7B4C646A63C}"/>
    <cellStyle name="40% - Ênfase6 2 3 3" xfId="414" xr:uid="{8CC164B5-23A5-4CA9-AC99-B5A09A270C2F}"/>
    <cellStyle name="40% - Ênfase6 2 3 3 2" xfId="2069" xr:uid="{1143F03E-BEAD-453A-8903-38E1C9970C08}"/>
    <cellStyle name="40% - Ênfase6 2 3 3 2 2" xfId="4669" xr:uid="{9E00E00E-5AF9-4E94-9C3E-20AC64D26682}"/>
    <cellStyle name="40% - Ênfase6 2 3 3 2 3" xfId="7249" xr:uid="{5E6242B0-DA5B-475C-8AD7-1D914DC0E65C}"/>
    <cellStyle name="40% - Ênfase6 2 3 3 3" xfId="2070" xr:uid="{6C68E8D8-750D-465F-9B31-CD46F2B9C9E2}"/>
    <cellStyle name="40% - Ênfase6 2 3 3 3 2" xfId="4670" xr:uid="{E06A6D0A-4D32-4F60-8B0C-CBE156C644B3}"/>
    <cellStyle name="40% - Ênfase6 2 3 3 3 3" xfId="7250" xr:uid="{E25DFAC6-3885-40CC-AC5B-EE3CD117A226}"/>
    <cellStyle name="40% - Ênfase6 2 3 3 4" xfId="2071" xr:uid="{5EA607DC-B96F-4DC0-9052-1162E4E9F138}"/>
    <cellStyle name="40% - Ênfase6 2 3 3 4 2" xfId="4671" xr:uid="{84E95494-E44A-41B0-B62F-7ED539FCCCB5}"/>
    <cellStyle name="40% - Ênfase6 2 3 3 4 3" xfId="7251" xr:uid="{0913B60C-B5A1-42CB-943A-44DECD296613}"/>
    <cellStyle name="40% - Ênfase6 2 3 3 5" xfId="3015" xr:uid="{4ACA67F9-2D43-4B2A-878F-76029BA481B9}"/>
    <cellStyle name="40% - Ênfase6 2 3 3 6" xfId="5595" xr:uid="{557AB2A9-D0D1-41CA-B789-59CA0C06CB87}"/>
    <cellStyle name="40% - Ênfase6 2 3 4" xfId="635" xr:uid="{6C5287A4-C248-44D3-ADD7-C4D33D3F3E4D}"/>
    <cellStyle name="40% - Ênfase6 2 3 4 2" xfId="2072" xr:uid="{0CFC06A2-128D-4DAD-B26D-A9438E15243B}"/>
    <cellStyle name="40% - Ênfase6 2 3 4 2 2" xfId="4672" xr:uid="{36C7D2A8-30DC-46CC-B48C-7BC8F17921A8}"/>
    <cellStyle name="40% - Ênfase6 2 3 4 2 3" xfId="7252" xr:uid="{3F8C8FE4-4DF8-42CB-B903-814CB3F2DFE5}"/>
    <cellStyle name="40% - Ênfase6 2 3 4 3" xfId="2073" xr:uid="{CD645A79-6995-467A-9B0F-80C0D07E63D9}"/>
    <cellStyle name="40% - Ênfase6 2 3 4 3 2" xfId="4673" xr:uid="{0B3878D2-012E-4051-B5AB-22B6383DB5F7}"/>
    <cellStyle name="40% - Ênfase6 2 3 4 3 3" xfId="7253" xr:uid="{A4CED382-A7E0-4257-A0C7-BA5E92F502E6}"/>
    <cellStyle name="40% - Ênfase6 2 3 4 4" xfId="2074" xr:uid="{488EE98C-8F38-4985-869A-39F837F7D067}"/>
    <cellStyle name="40% - Ênfase6 2 3 4 4 2" xfId="4674" xr:uid="{CF7D4F6D-4D43-4C9F-86A8-400FE03E3B68}"/>
    <cellStyle name="40% - Ênfase6 2 3 4 4 3" xfId="7254" xr:uid="{DB65531D-99D8-41D8-AAB5-B97E4F03C98C}"/>
    <cellStyle name="40% - Ênfase6 2 3 4 5" xfId="3236" xr:uid="{370A9D6F-3D39-4E16-B1EC-811DCFA86319}"/>
    <cellStyle name="40% - Ênfase6 2 3 4 6" xfId="5816" xr:uid="{1B1AFDDD-5507-4ABC-B122-8B7B1E1C1DE9}"/>
    <cellStyle name="40% - Ênfase6 2 3 5" xfId="2075" xr:uid="{262723CC-0F2C-479E-838E-4B14B179DFBD}"/>
    <cellStyle name="40% - Ênfase6 2 3 5 2" xfId="4675" xr:uid="{046DF6DA-C2F4-4F99-AC39-06D5B2493C18}"/>
    <cellStyle name="40% - Ênfase6 2 3 5 3" xfId="7255" xr:uid="{72F11EEA-841A-4A6D-966F-57BBA5F94E0B}"/>
    <cellStyle name="40% - Ênfase6 2 3 6" xfId="2076" xr:uid="{25E2CDBC-84AD-488A-8BA5-3392665A5A09}"/>
    <cellStyle name="40% - Ênfase6 2 3 6 2" xfId="4676" xr:uid="{EB3181B1-27A8-4252-AEBA-B22EC14F5268}"/>
    <cellStyle name="40% - Ênfase6 2 3 6 3" xfId="7256" xr:uid="{AD49AEEC-0701-430B-A297-21D6F44FEC67}"/>
    <cellStyle name="40% - Ênfase6 2 3 7" xfId="2077" xr:uid="{11659E0C-B7FD-4BC2-AEBB-C06E6CB95A2A}"/>
    <cellStyle name="40% - Ênfase6 2 3 7 2" xfId="4677" xr:uid="{A848025A-A068-41C0-B461-C285600597BA}"/>
    <cellStyle name="40% - Ênfase6 2 3 7 3" xfId="7257" xr:uid="{23039DCC-AFE8-42DF-8A76-B38599DF681E}"/>
    <cellStyle name="40% - Ênfase6 2 3 8" xfId="2793" xr:uid="{6115503F-D5C3-49C9-9060-2E51F7185FAA}"/>
    <cellStyle name="40% - Ênfase6 2 3 9" xfId="5373" xr:uid="{BD330793-DFF7-42CC-82DC-5EFCE70C8D42}"/>
    <cellStyle name="40% - Ênfase6 2 4" xfId="126" xr:uid="{9FF5A3B1-9ECB-41BC-819C-25776261C36F}"/>
    <cellStyle name="40% - Ênfase6 2 4 2" xfId="352" xr:uid="{0751D062-176D-4A36-98DB-AB6D2B1BE6E1}"/>
    <cellStyle name="40% - Ênfase6 2 4 2 2" xfId="2078" xr:uid="{50131B6E-432F-465E-9EE8-C3888B2B3AA7}"/>
    <cellStyle name="40% - Ênfase6 2 4 2 2 2" xfId="4678" xr:uid="{D1A25088-D5B9-4E22-A589-9E72F725D222}"/>
    <cellStyle name="40% - Ênfase6 2 4 2 2 3" xfId="7258" xr:uid="{859CD87A-6881-4800-88D6-2FA7F0621A68}"/>
    <cellStyle name="40% - Ênfase6 2 4 2 3" xfId="2079" xr:uid="{11B863B0-0D06-48CF-A8CE-CCA8035C30FA}"/>
    <cellStyle name="40% - Ênfase6 2 4 2 3 2" xfId="4679" xr:uid="{F2F2536C-D7D7-4271-A8AB-E6C3F78DCBF6}"/>
    <cellStyle name="40% - Ênfase6 2 4 2 3 3" xfId="7259" xr:uid="{BC151974-91B7-47B9-93C3-C4484C0E307C}"/>
    <cellStyle name="40% - Ênfase6 2 4 2 4" xfId="2080" xr:uid="{911C6C1F-6171-455E-8E66-4A471C212F19}"/>
    <cellStyle name="40% - Ênfase6 2 4 2 4 2" xfId="4680" xr:uid="{C06CAE53-2E0B-4349-B52D-E770961E0984}"/>
    <cellStyle name="40% - Ênfase6 2 4 2 4 3" xfId="7260" xr:uid="{CF486934-A4DC-4B8A-92F6-748DE1EE47A7}"/>
    <cellStyle name="40% - Ênfase6 2 4 2 5" xfId="2953" xr:uid="{5BC28BDD-AB9C-448B-85A3-D0E6FF35571B}"/>
    <cellStyle name="40% - Ênfase6 2 4 2 6" xfId="5533" xr:uid="{9B4DBA10-2607-4E07-B294-E1EED92EC5D5}"/>
    <cellStyle name="40% - Ênfase6 2 4 3" xfId="573" xr:uid="{552B562A-08DA-4583-838D-84F7DD896962}"/>
    <cellStyle name="40% - Ênfase6 2 4 3 2" xfId="2081" xr:uid="{95284EBF-7EE8-4DD3-A643-8DC730AFB02C}"/>
    <cellStyle name="40% - Ênfase6 2 4 3 2 2" xfId="4681" xr:uid="{77926880-56CE-40C3-872F-A5F1CAF80B16}"/>
    <cellStyle name="40% - Ênfase6 2 4 3 2 3" xfId="7261" xr:uid="{BE0DDABC-56FB-458C-A27F-DD816AC32589}"/>
    <cellStyle name="40% - Ênfase6 2 4 3 3" xfId="2082" xr:uid="{964E3A59-A6B1-4286-9DE1-52E088CF12C6}"/>
    <cellStyle name="40% - Ênfase6 2 4 3 3 2" xfId="4682" xr:uid="{EADC64E5-BD2E-496F-8FFE-DFB9C06A85F3}"/>
    <cellStyle name="40% - Ênfase6 2 4 3 3 3" xfId="7262" xr:uid="{ABE39BEB-2C01-4C4B-A48A-A51F4CE0DB6B}"/>
    <cellStyle name="40% - Ênfase6 2 4 3 4" xfId="3174" xr:uid="{237A7558-94BF-4B9A-BFA0-F051B3FBAAD9}"/>
    <cellStyle name="40% - Ênfase6 2 4 3 5" xfId="5754" xr:uid="{71ACEF6B-F54D-4C4E-BB7C-94D8B98886BB}"/>
    <cellStyle name="40% - Ênfase6 2 4 4" xfId="2083" xr:uid="{24FD39A8-9AE5-4DBE-B91F-470F719793F8}"/>
    <cellStyle name="40% - Ênfase6 2 4 4 2" xfId="4683" xr:uid="{DB37FB46-1882-4200-B8F7-348ACE8B48F7}"/>
    <cellStyle name="40% - Ênfase6 2 4 4 3" xfId="7263" xr:uid="{573E2FEB-AAFF-46A9-AB27-61B12B4F65FA}"/>
    <cellStyle name="40% - Ênfase6 2 4 5" xfId="2084" xr:uid="{F8F3B0C0-71FD-4CCE-B9C5-9FCCE8C09EF3}"/>
    <cellStyle name="40% - Ênfase6 2 4 5 2" xfId="4684" xr:uid="{410B130C-4593-40F3-9488-08BD25401F34}"/>
    <cellStyle name="40% - Ênfase6 2 4 5 3" xfId="7264" xr:uid="{88A8FE1D-3377-44A6-B876-D349F5E99336}"/>
    <cellStyle name="40% - Ênfase6 2 4 6" xfId="2085" xr:uid="{5ECBF6BA-ACD6-442B-8471-A6873293323D}"/>
    <cellStyle name="40% - Ênfase6 2 4 6 2" xfId="4685" xr:uid="{48E73B8B-1719-4EA9-9A23-CB5A77C3E4F1}"/>
    <cellStyle name="40% - Ênfase6 2 4 6 3" xfId="7265" xr:uid="{F4A535DA-0CA9-45BF-99FA-62CF407CED1A}"/>
    <cellStyle name="40% - Ênfase6 2 4 7" xfId="2731" xr:uid="{6B82257A-B8A1-4A13-ABF6-D5DA19B7AD5F}"/>
    <cellStyle name="40% - Ênfase6 2 4 8" xfId="5311" xr:uid="{DF666B02-CDAB-4FE5-8A34-3296ED3A612B}"/>
    <cellStyle name="40% - Ênfase6 2 5" xfId="224" xr:uid="{EE58EF3E-3B22-427F-AC6D-104BC74F7FE0}"/>
    <cellStyle name="40% - Ênfase6 2 5 2" xfId="445" xr:uid="{46D3C320-C4AA-4FDB-9365-C4186251B485}"/>
    <cellStyle name="40% - Ênfase6 2 5 2 2" xfId="2086" xr:uid="{0675FEC1-455C-4739-9598-09869CCCC07B}"/>
    <cellStyle name="40% - Ênfase6 2 5 2 2 2" xfId="4686" xr:uid="{946CFE85-5613-4E7C-938D-BD102B949451}"/>
    <cellStyle name="40% - Ênfase6 2 5 2 2 3" xfId="7266" xr:uid="{0B971035-E580-458C-B454-550D20E92DA3}"/>
    <cellStyle name="40% - Ênfase6 2 5 2 3" xfId="2087" xr:uid="{49695E36-F169-497C-9EBE-1E10254AC515}"/>
    <cellStyle name="40% - Ênfase6 2 5 2 3 2" xfId="4687" xr:uid="{CEB626FB-CF1D-4D5D-83D5-87527A98A4EB}"/>
    <cellStyle name="40% - Ênfase6 2 5 2 3 3" xfId="7267" xr:uid="{CEC65107-6CA1-4C57-992E-30333B01D4D8}"/>
    <cellStyle name="40% - Ênfase6 2 5 2 4" xfId="2088" xr:uid="{52FC5200-DD59-4D4F-91D8-428E73272675}"/>
    <cellStyle name="40% - Ênfase6 2 5 2 4 2" xfId="4688" xr:uid="{045DC539-1D97-4475-90FD-EEDB996AB3EB}"/>
    <cellStyle name="40% - Ênfase6 2 5 2 4 3" xfId="7268" xr:uid="{7DBBF3D7-17A1-476E-9C79-718718E73E47}"/>
    <cellStyle name="40% - Ênfase6 2 5 2 5" xfId="3046" xr:uid="{7E7BFE24-E1A2-49F3-85E7-E0AF49916DD0}"/>
    <cellStyle name="40% - Ênfase6 2 5 2 6" xfId="5626" xr:uid="{B8B428F8-7A1E-4E74-A399-58F50EB9D659}"/>
    <cellStyle name="40% - Ênfase6 2 5 3" xfId="666" xr:uid="{6426D719-38CF-4CE9-8A03-6D6430867DC1}"/>
    <cellStyle name="40% - Ênfase6 2 5 3 2" xfId="2089" xr:uid="{3D603414-185D-4A5D-AD3F-70D49BF6542B}"/>
    <cellStyle name="40% - Ênfase6 2 5 3 2 2" xfId="4689" xr:uid="{6B85B647-8C43-457D-A6EF-7E8FCBAA6786}"/>
    <cellStyle name="40% - Ênfase6 2 5 3 2 3" xfId="7269" xr:uid="{2839C425-B71F-4FDD-9ACC-F83FF035DE5B}"/>
    <cellStyle name="40% - Ênfase6 2 5 3 3" xfId="2090" xr:uid="{403E99D4-5AFA-42C6-AA41-B2104E1863C8}"/>
    <cellStyle name="40% - Ênfase6 2 5 3 3 2" xfId="4690" xr:uid="{41BE729A-9A83-4A4C-9FD0-7B59AE5AC4E1}"/>
    <cellStyle name="40% - Ênfase6 2 5 3 3 3" xfId="7270" xr:uid="{F476FEFA-E4B8-4477-A12A-336F9E25F9C0}"/>
    <cellStyle name="40% - Ênfase6 2 5 3 4" xfId="3267" xr:uid="{61E6362C-14D3-4F38-8DD3-CF3740B00C10}"/>
    <cellStyle name="40% - Ênfase6 2 5 3 5" xfId="5847" xr:uid="{AFCFA0D0-EA61-4318-84F0-EC73BAFED651}"/>
    <cellStyle name="40% - Ênfase6 2 5 4" xfId="2091" xr:uid="{AB9B683E-85EE-448F-9A3D-E2A0AE203DD2}"/>
    <cellStyle name="40% - Ênfase6 2 5 4 2" xfId="4691" xr:uid="{9288C0C4-E918-4973-AA75-DC9EE1D180CD}"/>
    <cellStyle name="40% - Ênfase6 2 5 4 3" xfId="7271" xr:uid="{F78F95B2-04A5-4E77-AD03-3863CF312790}"/>
    <cellStyle name="40% - Ênfase6 2 5 5" xfId="2092" xr:uid="{1DF7FADB-A9F5-4335-A30D-8AA8A8B24DEF}"/>
    <cellStyle name="40% - Ênfase6 2 5 5 2" xfId="4692" xr:uid="{DB2F72A4-D68B-4CFA-9BF0-E14CE9139FDA}"/>
    <cellStyle name="40% - Ênfase6 2 5 5 3" xfId="7272" xr:uid="{9441CDF6-30B5-4AA7-A1D7-E313F7CBBD30}"/>
    <cellStyle name="40% - Ênfase6 2 5 6" xfId="2093" xr:uid="{7E66B254-D30D-490E-8E6C-13FDE932FED7}"/>
    <cellStyle name="40% - Ênfase6 2 5 6 2" xfId="4693" xr:uid="{7FDAE277-4D45-4A84-BF2F-C09D8BDEFEAE}"/>
    <cellStyle name="40% - Ênfase6 2 5 6 3" xfId="7273" xr:uid="{989BEBF4-E7D4-4814-A721-518314346C73}"/>
    <cellStyle name="40% - Ênfase6 2 5 7" xfId="2825" xr:uid="{47AFC43E-3972-4A6C-8FA9-1B9AE4098DE0}"/>
    <cellStyle name="40% - Ênfase6 2 5 8" xfId="5405" xr:uid="{AE896981-65AD-4A0F-B750-BB6059FA870B}"/>
    <cellStyle name="40% - Ênfase6 2 6" xfId="319" xr:uid="{DA8B4980-1CF2-4F51-BE0B-22724F1E46BD}"/>
    <cellStyle name="40% - Ênfase6 2 6 2" xfId="2094" xr:uid="{82621A70-6809-45F0-B7B3-4373F01EFB08}"/>
    <cellStyle name="40% - Ênfase6 2 6 2 2" xfId="4694" xr:uid="{8E6D7846-7B71-4548-9457-E85CBCCD193B}"/>
    <cellStyle name="40% - Ênfase6 2 6 2 3" xfId="7274" xr:uid="{52CE837C-7DF1-484F-8ECB-9303A20B862D}"/>
    <cellStyle name="40% - Ênfase6 2 6 3" xfId="2095" xr:uid="{99DB9E6D-486D-4A30-9D53-584E12A35197}"/>
    <cellStyle name="40% - Ênfase6 2 6 3 2" xfId="4695" xr:uid="{0338BCB3-E907-46D2-A2E2-3E72AEB3E747}"/>
    <cellStyle name="40% - Ênfase6 2 6 3 3" xfId="7275" xr:uid="{744C2CA8-892F-4846-B91A-A840D3465BDA}"/>
    <cellStyle name="40% - Ênfase6 2 6 4" xfId="2096" xr:uid="{39BE431B-9E81-47CC-95A4-11A453BB344A}"/>
    <cellStyle name="40% - Ênfase6 2 6 4 2" xfId="4696" xr:uid="{B1ADFE37-21EF-470B-95F8-26607671228F}"/>
    <cellStyle name="40% - Ênfase6 2 6 4 3" xfId="7276" xr:uid="{8FF7E464-7DBD-40A8-9C47-D1EF798C8CA9}"/>
    <cellStyle name="40% - Ênfase6 2 6 5" xfId="2920" xr:uid="{E865BACE-D748-433D-873D-38DCA9BCE31F}"/>
    <cellStyle name="40% - Ênfase6 2 6 6" xfId="5500" xr:uid="{476AB56F-D05E-41CD-8ED6-58C9169E129F}"/>
    <cellStyle name="40% - Ênfase6 2 7" xfId="540" xr:uid="{1B2E29DA-4C1F-4EF2-8C1D-C3C47A7DF5E6}"/>
    <cellStyle name="40% - Ênfase6 2 7 2" xfId="2097" xr:uid="{0AEEF399-5E08-4E52-AF4A-52EE505BB760}"/>
    <cellStyle name="40% - Ênfase6 2 7 2 2" xfId="4697" xr:uid="{4129EFAA-95C3-4D9C-A067-A2DA3E89E418}"/>
    <cellStyle name="40% - Ênfase6 2 7 2 3" xfId="7277" xr:uid="{DC200D14-3B81-484A-B6B1-28D945EB10BC}"/>
    <cellStyle name="40% - Ênfase6 2 7 3" xfId="2098" xr:uid="{57166378-33AD-4D74-A494-7A4132F94182}"/>
    <cellStyle name="40% - Ênfase6 2 7 3 2" xfId="4698" xr:uid="{3B5F2BFC-DB4F-4E6B-AA70-F0DC1CC4982B}"/>
    <cellStyle name="40% - Ênfase6 2 7 3 3" xfId="7278" xr:uid="{2499D005-2FE4-4E3C-A49F-E101933487CD}"/>
    <cellStyle name="40% - Ênfase6 2 7 4" xfId="2099" xr:uid="{1CF0FEC7-0789-46D7-AE49-8879C5EC9634}"/>
    <cellStyle name="40% - Ênfase6 2 7 4 2" xfId="4699" xr:uid="{C2BEED55-7BE3-4A79-A02E-2DEFDB0AE828}"/>
    <cellStyle name="40% - Ênfase6 2 7 4 3" xfId="7279" xr:uid="{9D345404-4240-497C-8E67-459CF7337C46}"/>
    <cellStyle name="40% - Ênfase6 2 7 5" xfId="3141" xr:uid="{1C15E5D0-17BD-4999-B800-963D57CAA207}"/>
    <cellStyle name="40% - Ênfase6 2 7 6" xfId="5721" xr:uid="{F46B9F10-972E-4143-9579-5263534E8E4A}"/>
    <cellStyle name="40% - Ênfase6 2 8" xfId="735" xr:uid="{1EE89BB0-31A6-4039-93A1-006888BCBAAE}"/>
    <cellStyle name="40% - Ênfase6 2 8 2" xfId="2100" xr:uid="{2A505EA7-75CB-4FC3-98C4-484AEBECB9D5}"/>
    <cellStyle name="40% - Ênfase6 2 8 2 2" xfId="4700" xr:uid="{F9F03BA2-ECC9-4CAC-AE49-19E5AB727D2B}"/>
    <cellStyle name="40% - Ênfase6 2 8 2 3" xfId="7280" xr:uid="{F03CC83D-5A6B-4532-BC76-7BC849D1CCED}"/>
    <cellStyle name="40% - Ênfase6 2 8 3" xfId="2101" xr:uid="{190BD639-00CF-485B-BD72-30E0AC50353D}"/>
    <cellStyle name="40% - Ênfase6 2 8 3 2" xfId="4701" xr:uid="{8B76FA2A-C271-4247-BE61-7A553265E7E1}"/>
    <cellStyle name="40% - Ênfase6 2 8 3 3" xfId="7281" xr:uid="{40110D36-FC4D-4096-A794-CA50E54F8267}"/>
    <cellStyle name="40% - Ênfase6 2 8 4" xfId="3336" xr:uid="{65450504-658A-454A-B4D9-98B2E4B59CFE}"/>
    <cellStyle name="40% - Ênfase6 2 8 5" xfId="5916" xr:uid="{B09C1516-B76E-4187-B33F-7DC3B357ACDB}"/>
    <cellStyle name="40% - Ênfase6 2 9" xfId="2102" xr:uid="{BEBD67C9-6240-448A-BBA1-07E91F75DB27}"/>
    <cellStyle name="40% - Ênfase6 2 9 2" xfId="4702" xr:uid="{60674685-0E15-46C4-91DC-0912AEC4823F}"/>
    <cellStyle name="40% - Ênfase6 2 9 3" xfId="7282" xr:uid="{AE2D6382-618E-4BF1-B313-5CE93B5537BA}"/>
    <cellStyle name="40% - Ênfase6 3" xfId="151" xr:uid="{C539A7D6-F12F-41DB-AAA1-531AFCB1F86E}"/>
    <cellStyle name="40% - Ênfase6 3 2" xfId="247" xr:uid="{EC76C0CC-4939-4BD2-BC94-08A8EA0EAD0F}"/>
    <cellStyle name="40% - Ênfase6 3 2 2" xfId="468" xr:uid="{C6CB5A8B-0442-43DE-AB6E-0BB72C0FFA42}"/>
    <cellStyle name="40% - Ênfase6 3 2 2 2" xfId="2103" xr:uid="{46D9BAAB-3E69-4901-A0D1-D79B29937A6F}"/>
    <cellStyle name="40% - Ênfase6 3 2 2 2 2" xfId="4703" xr:uid="{A5A26C2A-368C-4737-87BD-30DDB6DC9427}"/>
    <cellStyle name="40% - Ênfase6 3 2 2 2 3" xfId="7283" xr:uid="{4F890ED8-521E-4D5E-AD42-3B42C1165EDD}"/>
    <cellStyle name="40% - Ênfase6 3 2 2 3" xfId="2104" xr:uid="{577ED4E3-8933-4869-8B2E-B663B41486B7}"/>
    <cellStyle name="40% - Ênfase6 3 2 2 3 2" xfId="4704" xr:uid="{9D116910-84DA-450D-A716-E649DCCBFE1D}"/>
    <cellStyle name="40% - Ênfase6 3 2 2 3 3" xfId="7284" xr:uid="{2AE3E5C1-59F7-4C9D-A9E2-1DCEAD2F8185}"/>
    <cellStyle name="40% - Ênfase6 3 2 2 4" xfId="2105" xr:uid="{F5C01DCB-95BF-4D0A-B6F2-61E732E1747D}"/>
    <cellStyle name="40% - Ênfase6 3 2 2 4 2" xfId="4705" xr:uid="{812A9AFE-E365-4DC3-9D7E-A1BF675B8BBE}"/>
    <cellStyle name="40% - Ênfase6 3 2 2 4 3" xfId="7285" xr:uid="{CDAAA5A8-4D8F-45AD-9B87-722DA083BAB0}"/>
    <cellStyle name="40% - Ênfase6 3 2 2 5" xfId="3069" xr:uid="{A2E28107-58D0-463A-B80F-41DCE36B3A7A}"/>
    <cellStyle name="40% - Ênfase6 3 2 2 6" xfId="5649" xr:uid="{0E03BB5E-538D-425C-BDC2-D1C37F0C881C}"/>
    <cellStyle name="40% - Ênfase6 3 2 3" xfId="689" xr:uid="{69E280D1-DA49-4A95-B8E3-D88892618B86}"/>
    <cellStyle name="40% - Ênfase6 3 2 3 2" xfId="2106" xr:uid="{DAABCD52-7C1D-4800-88BE-5AEBF2825A0B}"/>
    <cellStyle name="40% - Ênfase6 3 2 3 2 2" xfId="4706" xr:uid="{92ACFF07-7B9B-4491-8EBD-7FE02BBBD5CE}"/>
    <cellStyle name="40% - Ênfase6 3 2 3 2 3" xfId="7286" xr:uid="{A3F32E29-3AEB-4B97-8B36-78B86454D659}"/>
    <cellStyle name="40% - Ênfase6 3 2 3 3" xfId="2107" xr:uid="{DF2C05B4-DF96-4A3D-B93A-2897360C4321}"/>
    <cellStyle name="40% - Ênfase6 3 2 3 3 2" xfId="4707" xr:uid="{C2FBE00B-F6C3-4BCE-8E43-A70A7BA5EA27}"/>
    <cellStyle name="40% - Ênfase6 3 2 3 3 3" xfId="7287" xr:uid="{786EAC9C-8ECF-442C-8FA8-23A2BF9CE46C}"/>
    <cellStyle name="40% - Ênfase6 3 2 3 4" xfId="3290" xr:uid="{61064195-04AF-4162-9BAA-F5C3D8E118FD}"/>
    <cellStyle name="40% - Ênfase6 3 2 3 5" xfId="5870" xr:uid="{2AE029FB-7AAF-4630-A5A7-38E83FBB6304}"/>
    <cellStyle name="40% - Ênfase6 3 2 4" xfId="2108" xr:uid="{BDB66372-17BC-45C1-8F4B-17D4024B2726}"/>
    <cellStyle name="40% - Ênfase6 3 2 4 2" xfId="4708" xr:uid="{6CB5BF0C-F1D8-4230-AB24-1ACF47A9E087}"/>
    <cellStyle name="40% - Ênfase6 3 2 4 3" xfId="7288" xr:uid="{9C1B0E17-F742-4D99-AFDC-6C80A7BD447B}"/>
    <cellStyle name="40% - Ênfase6 3 2 5" xfId="2109" xr:uid="{7C423534-6232-462C-B568-2709D00013D3}"/>
    <cellStyle name="40% - Ênfase6 3 2 5 2" xfId="4709" xr:uid="{7C164919-BDCA-4689-A4B8-E6B9691D9294}"/>
    <cellStyle name="40% - Ênfase6 3 2 5 3" xfId="7289" xr:uid="{868080C3-5E4A-4AC3-8261-35636ECEF291}"/>
    <cellStyle name="40% - Ênfase6 3 2 6" xfId="2110" xr:uid="{CC3F5EF3-2585-4DA5-A15B-2777F0135B6F}"/>
    <cellStyle name="40% - Ênfase6 3 2 6 2" xfId="4710" xr:uid="{939CF123-701A-4CBD-9420-39A85552B699}"/>
    <cellStyle name="40% - Ênfase6 3 2 6 3" xfId="7290" xr:uid="{3156EB6D-D1BA-40B8-B162-5F7B0BCC710E}"/>
    <cellStyle name="40% - Ênfase6 3 2 7" xfId="2848" xr:uid="{398B505A-383D-4E25-BC7A-D13AC8C98D22}"/>
    <cellStyle name="40% - Ênfase6 3 2 8" xfId="5428" xr:uid="{46387419-BD1B-427F-849B-117F7F51A1E0}"/>
    <cellStyle name="40% - Ênfase6 3 3" xfId="373" xr:uid="{0A2DB789-A5AC-4606-9166-F3280A0ACDF2}"/>
    <cellStyle name="40% - Ênfase6 3 3 2" xfId="2111" xr:uid="{2925B180-7B2F-4724-BA84-AA2A0788DAB8}"/>
    <cellStyle name="40% - Ênfase6 3 3 2 2" xfId="4711" xr:uid="{365BB58D-7C7E-4C73-9018-A6F94B77C831}"/>
    <cellStyle name="40% - Ênfase6 3 3 2 3" xfId="7291" xr:uid="{2031BEA6-0A5C-418D-8663-A0B90BA4BA96}"/>
    <cellStyle name="40% - Ênfase6 3 3 3" xfId="2112" xr:uid="{4C6C8DE6-D018-436F-840F-BA99B29DED46}"/>
    <cellStyle name="40% - Ênfase6 3 3 3 2" xfId="4712" xr:uid="{094E2E77-93DD-4C94-942C-608A4275CD0A}"/>
    <cellStyle name="40% - Ênfase6 3 3 3 3" xfId="7292" xr:uid="{95484F7C-4209-49CF-9E98-C7DE0C57FE6C}"/>
    <cellStyle name="40% - Ênfase6 3 3 4" xfId="2113" xr:uid="{90251DB1-D3F0-4209-A9FC-4B0CBCC448D3}"/>
    <cellStyle name="40% - Ênfase6 3 3 4 2" xfId="4713" xr:uid="{9602B88B-1E4C-4E77-A5E1-22CAA38F0E02}"/>
    <cellStyle name="40% - Ênfase6 3 3 4 3" xfId="7293" xr:uid="{F4B194C8-9847-43C9-B7B7-FC1D1B43C47E}"/>
    <cellStyle name="40% - Ênfase6 3 3 5" xfId="2974" xr:uid="{53464853-ECED-41C3-862A-075F231F32B5}"/>
    <cellStyle name="40% - Ênfase6 3 3 6" xfId="5554" xr:uid="{780EF4AA-D59C-4FB2-80A8-3F5975EA46BA}"/>
    <cellStyle name="40% - Ênfase6 3 4" xfId="594" xr:uid="{604278BD-445C-469A-942A-839D65484FD4}"/>
    <cellStyle name="40% - Ênfase6 3 4 2" xfId="2114" xr:uid="{10830C99-F292-4F97-91ED-ED325BEEAE03}"/>
    <cellStyle name="40% - Ênfase6 3 4 2 2" xfId="4714" xr:uid="{90884D91-E1A9-4BA5-9995-6F138D8BCB08}"/>
    <cellStyle name="40% - Ênfase6 3 4 2 3" xfId="7294" xr:uid="{B1EED7D8-169F-4EE4-8C2F-2E09BE17D618}"/>
    <cellStyle name="40% - Ênfase6 3 4 3" xfId="2115" xr:uid="{0EFA5522-0871-4056-A299-EAD2B395457D}"/>
    <cellStyle name="40% - Ênfase6 3 4 3 2" xfId="4715" xr:uid="{1CA0FACD-2A13-4BC5-B0E3-A67E5A631407}"/>
    <cellStyle name="40% - Ênfase6 3 4 3 3" xfId="7295" xr:uid="{B6C099A6-5876-49C6-8A8B-4F08F69F4DBB}"/>
    <cellStyle name="40% - Ênfase6 3 4 4" xfId="2116" xr:uid="{C7446720-3392-4DC6-ADE9-4DC16FF2BBA1}"/>
    <cellStyle name="40% - Ênfase6 3 4 4 2" xfId="4716" xr:uid="{878C4F93-9F19-42B3-A9EC-4A903E498987}"/>
    <cellStyle name="40% - Ênfase6 3 4 4 3" xfId="7296" xr:uid="{82424E72-FFD5-48EA-A1E4-20B4F7004E44}"/>
    <cellStyle name="40% - Ênfase6 3 4 5" xfId="3195" xr:uid="{2E86D908-E09B-491E-92D4-54F230C11250}"/>
    <cellStyle name="40% - Ênfase6 3 4 6" xfId="5775" xr:uid="{024CE3D2-A29E-4E3C-B419-468BF5B2DD41}"/>
    <cellStyle name="40% - Ênfase6 3 5" xfId="2117" xr:uid="{43013B52-8BDF-4E80-9CBC-EE2B8EACBB90}"/>
    <cellStyle name="40% - Ênfase6 3 5 2" xfId="4717" xr:uid="{19449BAC-0C40-4093-8A99-68997AB384B2}"/>
    <cellStyle name="40% - Ênfase6 3 5 3" xfId="7297" xr:uid="{771364FC-0610-47E8-A23F-1B61A9923598}"/>
    <cellStyle name="40% - Ênfase6 3 6" xfId="2118" xr:uid="{FEAA274D-F4CD-46D3-8F51-B3B2886D8954}"/>
    <cellStyle name="40% - Ênfase6 3 6 2" xfId="4718" xr:uid="{3945E2C2-08FE-4405-AC71-695048006B98}"/>
    <cellStyle name="40% - Ênfase6 3 6 3" xfId="7298" xr:uid="{646A3371-26AD-4B0C-AFC2-A2C52A13F502}"/>
    <cellStyle name="40% - Ênfase6 3 7" xfId="2119" xr:uid="{D1536AAA-7704-41E6-93DC-9E90DC9DE2EF}"/>
    <cellStyle name="40% - Ênfase6 3 7 2" xfId="4719" xr:uid="{BBE7C8DA-B577-4D94-9228-8960EF3AC55D}"/>
    <cellStyle name="40% - Ênfase6 3 7 3" xfId="7299" xr:uid="{BFB62B79-77A7-4863-B3D1-59BDD10D5F81}"/>
    <cellStyle name="40% - Ênfase6 3 8" xfId="2752" xr:uid="{55A6FA65-4A22-42B0-87D2-899BE4D39DFB}"/>
    <cellStyle name="40% - Ênfase6 3 9" xfId="5332" xr:uid="{5B4EF94C-CDBF-49DA-B708-9DED679817A1}"/>
    <cellStyle name="40% - Ênfase6 4" xfId="176" xr:uid="{4094D094-5F5B-44D1-9FC6-DC036AD9084D}"/>
    <cellStyle name="40% - Ênfase6 4 2" xfId="272" xr:uid="{46FC996E-ED92-459A-B637-6839DBC7B744}"/>
    <cellStyle name="40% - Ênfase6 4 2 2" xfId="493" xr:uid="{3361A225-0291-4276-A994-7276046E5BD5}"/>
    <cellStyle name="40% - Ênfase6 4 2 2 2" xfId="2120" xr:uid="{D4B15FB6-0A0D-4A99-915F-A052B8153E74}"/>
    <cellStyle name="40% - Ênfase6 4 2 2 2 2" xfId="4720" xr:uid="{32C6FFFE-892A-4B54-B419-E27CEFE57C68}"/>
    <cellStyle name="40% - Ênfase6 4 2 2 2 3" xfId="7300" xr:uid="{88E16A32-8B4C-49D5-8E20-CA63A019D53E}"/>
    <cellStyle name="40% - Ênfase6 4 2 2 3" xfId="2121" xr:uid="{66DE00D1-E9D6-475E-8BE9-96E4D6278AB5}"/>
    <cellStyle name="40% - Ênfase6 4 2 2 3 2" xfId="4721" xr:uid="{39D5461D-95C5-48C8-AB3F-6D2B3D5FBA9F}"/>
    <cellStyle name="40% - Ênfase6 4 2 2 3 3" xfId="7301" xr:uid="{27629601-C404-4DB0-A7EC-AECB7DE6D49F}"/>
    <cellStyle name="40% - Ênfase6 4 2 2 4" xfId="2122" xr:uid="{C44ED0A5-B602-42DD-89E1-1132B3A59E2C}"/>
    <cellStyle name="40% - Ênfase6 4 2 2 4 2" xfId="4722" xr:uid="{46D06BF8-C2E9-4506-84BA-2285B6545853}"/>
    <cellStyle name="40% - Ênfase6 4 2 2 4 3" xfId="7302" xr:uid="{9FEE41EC-40A9-4669-A4A4-65460A74BAA2}"/>
    <cellStyle name="40% - Ênfase6 4 2 2 5" xfId="3094" xr:uid="{B9D9D713-686F-4217-858C-BD8097BB8756}"/>
    <cellStyle name="40% - Ênfase6 4 2 2 6" xfId="5674" xr:uid="{C9389054-D2BC-47B0-A1FE-C5687F75B747}"/>
    <cellStyle name="40% - Ênfase6 4 2 3" xfId="714" xr:uid="{D6DF0DD7-33D4-43FC-B4C6-1961E639CF70}"/>
    <cellStyle name="40% - Ênfase6 4 2 3 2" xfId="2123" xr:uid="{5840CF86-8B2E-4BDE-8D8F-D854D5345565}"/>
    <cellStyle name="40% - Ênfase6 4 2 3 2 2" xfId="4723" xr:uid="{8C0B2F70-3FF9-4A46-843D-A520EDF95189}"/>
    <cellStyle name="40% - Ênfase6 4 2 3 2 3" xfId="7303" xr:uid="{C10375DB-6E86-49A6-8612-5143D6A9E6A9}"/>
    <cellStyle name="40% - Ênfase6 4 2 3 3" xfId="2124" xr:uid="{13959277-64CC-48E2-9A6A-9DE91D6300ED}"/>
    <cellStyle name="40% - Ênfase6 4 2 3 3 2" xfId="4724" xr:uid="{15E76570-513D-4C78-A7C3-D737526D2B8E}"/>
    <cellStyle name="40% - Ênfase6 4 2 3 3 3" xfId="7304" xr:uid="{7B4A5DF5-01E2-46E8-B0AA-E790A8310806}"/>
    <cellStyle name="40% - Ênfase6 4 2 3 4" xfId="3315" xr:uid="{CEEDBFA6-A984-4C69-B375-AAD9518168FC}"/>
    <cellStyle name="40% - Ênfase6 4 2 3 5" xfId="5895" xr:uid="{CC45417B-4A71-44B2-8C1B-A800E625329F}"/>
    <cellStyle name="40% - Ênfase6 4 2 4" xfId="2125" xr:uid="{C6A6C2D7-4A39-483E-9FFB-6BE797F400A1}"/>
    <cellStyle name="40% - Ênfase6 4 2 4 2" xfId="4725" xr:uid="{77082342-AA1F-4EDB-81BD-21733ABC606F}"/>
    <cellStyle name="40% - Ênfase6 4 2 4 3" xfId="7305" xr:uid="{F57928D8-C5F6-42FA-9A3A-8A5569B2855B}"/>
    <cellStyle name="40% - Ênfase6 4 2 5" xfId="2126" xr:uid="{0F549835-DAAB-496F-8D27-15CCD1985E88}"/>
    <cellStyle name="40% - Ênfase6 4 2 5 2" xfId="4726" xr:uid="{A139D4AA-B1C3-4569-8838-6BB18E49E487}"/>
    <cellStyle name="40% - Ênfase6 4 2 5 3" xfId="7306" xr:uid="{A8301387-D03B-4505-B917-A23258FF8D57}"/>
    <cellStyle name="40% - Ênfase6 4 2 6" xfId="2127" xr:uid="{687E01DE-3BCC-4029-A974-37760B1A14B8}"/>
    <cellStyle name="40% - Ênfase6 4 2 6 2" xfId="4727" xr:uid="{42FCF8E6-6E6E-4555-8E6A-4D218F69E9F4}"/>
    <cellStyle name="40% - Ênfase6 4 2 6 3" xfId="7307" xr:uid="{F65BC856-FE07-4116-A27A-70FE84E5BA52}"/>
    <cellStyle name="40% - Ênfase6 4 2 7" xfId="2873" xr:uid="{F5EE3F1A-2A34-4564-A663-22575FFEC628}"/>
    <cellStyle name="40% - Ênfase6 4 2 8" xfId="5453" xr:uid="{43183FC0-0EB2-4891-94C3-1CF86F1B995A}"/>
    <cellStyle name="40% - Ênfase6 4 3" xfId="398" xr:uid="{BEA43CFA-EAB1-4632-859D-6C189884166D}"/>
    <cellStyle name="40% - Ênfase6 4 3 2" xfId="2128" xr:uid="{40188DDD-454B-4402-8E79-3CC8A9A280BB}"/>
    <cellStyle name="40% - Ênfase6 4 3 2 2" xfId="4728" xr:uid="{994F028F-1E47-4D7D-B372-FA86510F7200}"/>
    <cellStyle name="40% - Ênfase6 4 3 2 3" xfId="7308" xr:uid="{253E9569-3F3D-4DBF-AFE2-944F3EACB9EC}"/>
    <cellStyle name="40% - Ênfase6 4 3 3" xfId="2129" xr:uid="{1060054A-3AEB-4F54-8935-7954E16ADD31}"/>
    <cellStyle name="40% - Ênfase6 4 3 3 2" xfId="4729" xr:uid="{113A67AC-9922-403D-A8B3-88FEBFD463B1}"/>
    <cellStyle name="40% - Ênfase6 4 3 3 3" xfId="7309" xr:uid="{60722FF1-944D-492D-99E1-C4EBF0432667}"/>
    <cellStyle name="40% - Ênfase6 4 3 4" xfId="2130" xr:uid="{66AE606C-50D4-4A01-8AB8-5436AC597761}"/>
    <cellStyle name="40% - Ênfase6 4 3 4 2" xfId="4730" xr:uid="{E5FCEDB4-19C2-49FA-B480-2CCFB46208EF}"/>
    <cellStyle name="40% - Ênfase6 4 3 4 3" xfId="7310" xr:uid="{79411FAE-226C-4458-8752-33986C5AEB18}"/>
    <cellStyle name="40% - Ênfase6 4 3 5" xfId="2999" xr:uid="{473B3741-23B5-4A2F-B2F5-41D95D7FA34F}"/>
    <cellStyle name="40% - Ênfase6 4 3 6" xfId="5579" xr:uid="{88E00AD7-1D95-4CB0-85AA-0C52C936275C}"/>
    <cellStyle name="40% - Ênfase6 4 4" xfId="619" xr:uid="{B10A896B-F2DC-4DAA-9470-5FE0E1994F3F}"/>
    <cellStyle name="40% - Ênfase6 4 4 2" xfId="2131" xr:uid="{55F182BC-9BCC-4904-8C10-A18A2509B7C6}"/>
    <cellStyle name="40% - Ênfase6 4 4 2 2" xfId="4731" xr:uid="{19EDD0FD-FB70-4D25-AE68-B3E842B53804}"/>
    <cellStyle name="40% - Ênfase6 4 4 2 3" xfId="7311" xr:uid="{A9876B52-F466-4AB9-A1D6-2D93781983B1}"/>
    <cellStyle name="40% - Ênfase6 4 4 3" xfId="2132" xr:uid="{504DCEDE-F748-4B3F-B81B-951A9498642B}"/>
    <cellStyle name="40% - Ênfase6 4 4 3 2" xfId="4732" xr:uid="{EDA09A72-3A0E-486A-9132-CA8EE9A9D5A3}"/>
    <cellStyle name="40% - Ênfase6 4 4 3 3" xfId="7312" xr:uid="{3CDEEB3A-18AB-4060-AB76-A87350CA4903}"/>
    <cellStyle name="40% - Ênfase6 4 4 4" xfId="2133" xr:uid="{30F29A21-6822-4210-BC88-878EF3E801A4}"/>
    <cellStyle name="40% - Ênfase6 4 4 4 2" xfId="4733" xr:uid="{BDD711AC-4C15-402D-B1AF-B487569C60A4}"/>
    <cellStyle name="40% - Ênfase6 4 4 4 3" xfId="7313" xr:uid="{88A1563E-18D0-48A0-89BB-000CA43D35D7}"/>
    <cellStyle name="40% - Ênfase6 4 4 5" xfId="3220" xr:uid="{A185C6C9-2F31-42F8-8D62-AC3A3F5F9793}"/>
    <cellStyle name="40% - Ênfase6 4 4 6" xfId="5800" xr:uid="{31ED4F6D-2526-49C1-8B85-56435A4765F5}"/>
    <cellStyle name="40% - Ênfase6 4 5" xfId="2134" xr:uid="{F5A62536-A8B2-416F-A484-3371E106E4BA}"/>
    <cellStyle name="40% - Ênfase6 4 5 2" xfId="4734" xr:uid="{F186D77D-3D8F-4342-B59F-82495319F48C}"/>
    <cellStyle name="40% - Ênfase6 4 5 3" xfId="7314" xr:uid="{5816FDC0-1375-45A7-950B-E0A0890C68DC}"/>
    <cellStyle name="40% - Ênfase6 4 6" xfId="2135" xr:uid="{CBDBA322-80EC-4533-970D-DC4E1A6E90CB}"/>
    <cellStyle name="40% - Ênfase6 4 6 2" xfId="4735" xr:uid="{B44E9A16-7C36-4ED2-BC33-B1919EC3D884}"/>
    <cellStyle name="40% - Ênfase6 4 6 3" xfId="7315" xr:uid="{57D19B0A-582B-445F-90AC-C42A299BF81D}"/>
    <cellStyle name="40% - Ênfase6 4 7" xfId="2136" xr:uid="{5B6D8DC4-E2E6-4EFF-BDDA-05E96BF10BE2}"/>
    <cellStyle name="40% - Ênfase6 4 7 2" xfId="4736" xr:uid="{47DEAC81-B541-445B-A48D-CBE526BD975A}"/>
    <cellStyle name="40% - Ênfase6 4 7 3" xfId="7316" xr:uid="{65192082-015B-44BA-838B-57A7877847FA}"/>
    <cellStyle name="40% - Ênfase6 4 8" xfId="2777" xr:uid="{7C09B1E5-5B33-43AC-8F73-17485E415797}"/>
    <cellStyle name="40% - Ênfase6 4 9" xfId="5357" xr:uid="{63A950DE-3739-4559-935E-BC6F930AF052}"/>
    <cellStyle name="40% - Ênfase6 5" xfId="110" xr:uid="{7D365A52-A2C5-43B8-AA84-D22E364077E0}"/>
    <cellStyle name="40% - Ênfase6 5 2" xfId="336" xr:uid="{CF33B389-0D99-4B01-ADB0-21BB3DA558D2}"/>
    <cellStyle name="40% - Ênfase6 5 2 2" xfId="2137" xr:uid="{7FCC85BF-8DAC-4C75-9551-12E2AE522CE1}"/>
    <cellStyle name="40% - Ênfase6 5 2 2 2" xfId="4737" xr:uid="{D4D09F1A-738E-436A-8D8E-9037E7CE19EF}"/>
    <cellStyle name="40% - Ênfase6 5 2 2 3" xfId="7317" xr:uid="{3D926625-662C-4E6B-9EFA-11893109BBB8}"/>
    <cellStyle name="40% - Ênfase6 5 2 3" xfId="2138" xr:uid="{F406DA2E-B7F8-40B4-A490-6B58807457A8}"/>
    <cellStyle name="40% - Ênfase6 5 2 3 2" xfId="4738" xr:uid="{018FFE0F-2D68-4FD8-95AA-CDF10758F2C9}"/>
    <cellStyle name="40% - Ênfase6 5 2 3 3" xfId="7318" xr:uid="{4C401143-3063-4DC6-A465-1590AE12CB14}"/>
    <cellStyle name="40% - Ênfase6 5 2 4" xfId="2139" xr:uid="{7D5002DC-AA03-4E74-BBC7-4AD4E9A56EE0}"/>
    <cellStyle name="40% - Ênfase6 5 2 4 2" xfId="4739" xr:uid="{8B1F65E0-3041-402A-B444-C6634F9D4178}"/>
    <cellStyle name="40% - Ênfase6 5 2 4 3" xfId="7319" xr:uid="{D94CF750-490F-44A7-A7FC-F178975AE327}"/>
    <cellStyle name="40% - Ênfase6 5 2 5" xfId="2937" xr:uid="{31896512-A2FB-4763-99A1-B37F7AEE2CC8}"/>
    <cellStyle name="40% - Ênfase6 5 2 6" xfId="5517" xr:uid="{56B50A8A-478D-4F17-BCC8-9DA079C1FCBA}"/>
    <cellStyle name="40% - Ênfase6 5 3" xfId="557" xr:uid="{8850F5C3-4170-4426-AF3B-8A2D02BED759}"/>
    <cellStyle name="40% - Ênfase6 5 3 2" xfId="2140" xr:uid="{3E2CE27A-3259-44E5-95B1-02FB2D4B95AA}"/>
    <cellStyle name="40% - Ênfase6 5 3 2 2" xfId="4740" xr:uid="{B3BD4952-1D49-46A8-9ABD-F50B8308F2F2}"/>
    <cellStyle name="40% - Ênfase6 5 3 2 3" xfId="7320" xr:uid="{B5F2BEEC-EEF0-4ED3-A8B7-E5E36A4910D3}"/>
    <cellStyle name="40% - Ênfase6 5 3 3" xfId="2141" xr:uid="{5DECD990-8FD0-45B7-AE8D-1DF12ABC7B1D}"/>
    <cellStyle name="40% - Ênfase6 5 3 3 2" xfId="4741" xr:uid="{ACEE55BD-36AB-4C7D-B66B-AB770041ACDA}"/>
    <cellStyle name="40% - Ênfase6 5 3 3 3" xfId="7321" xr:uid="{96E0794D-A794-4023-899C-5BA602C18556}"/>
    <cellStyle name="40% - Ênfase6 5 3 4" xfId="3158" xr:uid="{70769027-D6E3-4120-8C32-6F8E54209DBB}"/>
    <cellStyle name="40% - Ênfase6 5 3 5" xfId="5738" xr:uid="{44469606-A4E6-4693-9645-62C35D968657}"/>
    <cellStyle name="40% - Ênfase6 5 4" xfId="2142" xr:uid="{D8FCC548-8733-4660-B3D0-EDD032076829}"/>
    <cellStyle name="40% - Ênfase6 5 4 2" xfId="4742" xr:uid="{0F3D5E25-FAF9-47E5-B438-30EA0991C13C}"/>
    <cellStyle name="40% - Ênfase6 5 4 3" xfId="7322" xr:uid="{A5D74E17-A003-409F-9908-5060AEEDFC0F}"/>
    <cellStyle name="40% - Ênfase6 5 5" xfId="2143" xr:uid="{36F5EB9C-1C15-4077-9737-E122A6FD49FD}"/>
    <cellStyle name="40% - Ênfase6 5 5 2" xfId="4743" xr:uid="{2FB27BB9-B4F8-43C6-A063-6855E2FD2A0C}"/>
    <cellStyle name="40% - Ênfase6 5 5 3" xfId="7323" xr:uid="{CCD23F94-6FED-4EE6-BBA1-515DBE5BCEA2}"/>
    <cellStyle name="40% - Ênfase6 5 6" xfId="2144" xr:uid="{1740A695-DD8E-4D33-8EAA-042D66670926}"/>
    <cellStyle name="40% - Ênfase6 5 6 2" xfId="4744" xr:uid="{DC221825-FD89-4D45-9433-12CC6531FA8D}"/>
    <cellStyle name="40% - Ênfase6 5 6 3" xfId="7324" xr:uid="{D291DB87-0E36-49E9-8FF9-FFA40E60FA0E}"/>
    <cellStyle name="40% - Ênfase6 5 7" xfId="2715" xr:uid="{FAE81252-153F-4F2B-B577-C4DDDAA35878}"/>
    <cellStyle name="40% - Ênfase6 5 8" xfId="5295" xr:uid="{6D0569C5-1B8D-48B5-8E6C-79E51C179FC4}"/>
    <cellStyle name="40% - Ênfase6 6" xfId="207" xr:uid="{12DA99D2-C46F-4C90-A099-DAC8E82294C7}"/>
    <cellStyle name="40% - Ênfase6 6 2" xfId="429" xr:uid="{E24031D7-757D-499B-BE78-F71A72609330}"/>
    <cellStyle name="40% - Ênfase6 6 2 2" xfId="2145" xr:uid="{3C507A0F-D69D-4B04-9631-740C68A92F61}"/>
    <cellStyle name="40% - Ênfase6 6 2 2 2" xfId="4745" xr:uid="{A8E8E475-797D-4232-A4B2-57EE2C2F7ECE}"/>
    <cellStyle name="40% - Ênfase6 6 2 2 3" xfId="7325" xr:uid="{36B2933A-1643-4923-8FED-8E10DD59A442}"/>
    <cellStyle name="40% - Ênfase6 6 2 3" xfId="2146" xr:uid="{414278E0-DB8B-44DA-9A9D-1E9716AA4716}"/>
    <cellStyle name="40% - Ênfase6 6 2 3 2" xfId="4746" xr:uid="{63BE2EE0-B896-4D29-AE43-31D435FF962E}"/>
    <cellStyle name="40% - Ênfase6 6 2 3 3" xfId="7326" xr:uid="{EDE903F3-77C2-4ADF-BCEE-D85122967969}"/>
    <cellStyle name="40% - Ênfase6 6 2 4" xfId="2147" xr:uid="{F4F9720B-BA7C-445A-B2F9-64FCA0A45196}"/>
    <cellStyle name="40% - Ênfase6 6 2 4 2" xfId="4747" xr:uid="{B98890CA-129C-4A87-BC83-E64216DCD415}"/>
    <cellStyle name="40% - Ênfase6 6 2 4 3" xfId="7327" xr:uid="{3EB6971E-6E04-4E50-A431-5F1C1DC8F85D}"/>
    <cellStyle name="40% - Ênfase6 6 2 5" xfId="3030" xr:uid="{3862E21F-8990-4B17-AE2A-B038AEA9847D}"/>
    <cellStyle name="40% - Ênfase6 6 2 6" xfId="5610" xr:uid="{6754058D-3382-454D-BA5C-A79BA2E9AFB8}"/>
    <cellStyle name="40% - Ênfase6 6 3" xfId="650" xr:uid="{2DEBE904-A032-4AF6-8D52-1E0508221661}"/>
    <cellStyle name="40% - Ênfase6 6 3 2" xfId="2148" xr:uid="{5ACCEE55-3A62-4169-832A-11D07D6EB598}"/>
    <cellStyle name="40% - Ênfase6 6 3 2 2" xfId="4748" xr:uid="{ED224F25-7BF1-4E23-B41E-2C83106E909F}"/>
    <cellStyle name="40% - Ênfase6 6 3 2 3" xfId="7328" xr:uid="{FAF108EF-59C3-4C93-805F-26011DD264BF}"/>
    <cellStyle name="40% - Ênfase6 6 3 3" xfId="2149" xr:uid="{C6BCF87F-061B-4340-86C3-478B50414495}"/>
    <cellStyle name="40% - Ênfase6 6 3 3 2" xfId="4749" xr:uid="{376982F9-D211-4505-8C61-D9886D18A9E3}"/>
    <cellStyle name="40% - Ênfase6 6 3 3 3" xfId="7329" xr:uid="{418304B5-F258-4E60-BC8B-B888EEE216C1}"/>
    <cellStyle name="40% - Ênfase6 6 3 4" xfId="3251" xr:uid="{08BB8AFA-46B3-488B-A490-C5BA8A77CCA0}"/>
    <cellStyle name="40% - Ênfase6 6 3 5" xfId="5831" xr:uid="{0B59B1F9-75AB-4A95-9612-C80ECD942BD2}"/>
    <cellStyle name="40% - Ênfase6 6 4" xfId="2150" xr:uid="{4EBE99A8-9A7B-4DFD-88DA-981DF44BBDD6}"/>
    <cellStyle name="40% - Ênfase6 6 4 2" xfId="4750" xr:uid="{A8C8313A-5B08-4884-BFE9-557810CAC762}"/>
    <cellStyle name="40% - Ênfase6 6 4 3" xfId="7330" xr:uid="{69FA0B91-5700-4329-A10A-DB4942DE39B7}"/>
    <cellStyle name="40% - Ênfase6 6 5" xfId="2151" xr:uid="{FC804F26-49B3-4D34-B6FA-E85613F4D21D}"/>
    <cellStyle name="40% - Ênfase6 6 5 2" xfId="4751" xr:uid="{93F310D2-1198-4B72-B78F-C22AD37836AB}"/>
    <cellStyle name="40% - Ênfase6 6 5 3" xfId="7331" xr:uid="{2076C1A5-5348-43D8-B348-6164D96242A1}"/>
    <cellStyle name="40% - Ênfase6 6 6" xfId="2152" xr:uid="{A612CB35-F701-4C86-A221-0861B733FC7B}"/>
    <cellStyle name="40% - Ênfase6 6 6 2" xfId="4752" xr:uid="{2588E0A7-D89F-4CDB-BD1E-0A9755DBE60B}"/>
    <cellStyle name="40% - Ênfase6 6 6 3" xfId="7332" xr:uid="{D27C24CA-CB9D-4F48-80F8-BB75A2FA3ED5}"/>
    <cellStyle name="40% - Ênfase6 6 7" xfId="2808" xr:uid="{2BBC343E-FD84-4A66-A814-16E19BD4EC55}"/>
    <cellStyle name="40% - Ênfase6 6 8" xfId="5388" xr:uid="{AA2BD7F2-7960-46E9-B92C-8B880C028908}"/>
    <cellStyle name="40% - Ênfase6 7" xfId="303" xr:uid="{8A66F05E-3576-4840-ABCF-70EA4135043E}"/>
    <cellStyle name="40% - Ênfase6 7 2" xfId="2153" xr:uid="{7C0E2A75-C064-4FA9-AB54-5AAE884B91A5}"/>
    <cellStyle name="40% - Ênfase6 7 2 2" xfId="4753" xr:uid="{14045A29-A503-49F6-9C15-804621197587}"/>
    <cellStyle name="40% - Ênfase6 7 2 3" xfId="7333" xr:uid="{5EC29AA9-2FD9-4772-92EC-645BAEE1A1E5}"/>
    <cellStyle name="40% - Ênfase6 7 3" xfId="2154" xr:uid="{CF7249B5-A495-4209-9705-4D56CD929293}"/>
    <cellStyle name="40% - Ênfase6 7 3 2" xfId="4754" xr:uid="{A52BAA6D-5C14-4E41-ADB5-C24729875F6D}"/>
    <cellStyle name="40% - Ênfase6 7 3 3" xfId="7334" xr:uid="{01F23ADB-097F-4221-8DBD-38802B04CA4C}"/>
    <cellStyle name="40% - Ênfase6 7 4" xfId="2155" xr:uid="{BB2C180A-5514-4521-B3EA-C4188DC304D3}"/>
    <cellStyle name="40% - Ênfase6 7 4 2" xfId="4755" xr:uid="{A1E653BE-0512-453D-975E-A05ABCAF6EAA}"/>
    <cellStyle name="40% - Ênfase6 7 4 3" xfId="7335" xr:uid="{DE3517FA-8B68-4B25-A1F2-A9DD54960F86}"/>
    <cellStyle name="40% - Ênfase6 7 5" xfId="2904" xr:uid="{2245F9BF-7C49-4CE9-9D97-451F065691E9}"/>
    <cellStyle name="40% - Ênfase6 7 6" xfId="5484" xr:uid="{A65034CD-8E5A-44F9-B555-F09F326BD0B4}"/>
    <cellStyle name="40% - Ênfase6 8" xfId="524" xr:uid="{EC9BE8DD-2675-446A-A0C1-ED2575E84715}"/>
    <cellStyle name="40% - Ênfase6 8 2" xfId="2156" xr:uid="{F1CD5AF4-E16D-4BF3-B774-F901339F9F02}"/>
    <cellStyle name="40% - Ênfase6 8 2 2" xfId="4756" xr:uid="{098681AC-EEBE-4394-A212-8572C1CC2C29}"/>
    <cellStyle name="40% - Ênfase6 8 2 3" xfId="7336" xr:uid="{AF4AFD14-F31F-43EF-83B5-EA4CFF58C086}"/>
    <cellStyle name="40% - Ênfase6 8 3" xfId="2157" xr:uid="{F8A628FE-028F-4364-9CAE-771476728784}"/>
    <cellStyle name="40% - Ênfase6 8 3 2" xfId="4757" xr:uid="{691CC665-6085-4F61-B131-610CFE3F1788}"/>
    <cellStyle name="40% - Ênfase6 8 3 3" xfId="7337" xr:uid="{95EEDE3A-47BA-4C2E-9E38-D7535BDF9762}"/>
    <cellStyle name="40% - Ênfase6 8 4" xfId="2158" xr:uid="{BF030420-08ED-4A27-903D-F26593B0AEE8}"/>
    <cellStyle name="40% - Ênfase6 8 4 2" xfId="4758" xr:uid="{E6342158-9FF4-4A4E-8678-4FB94647EA68}"/>
    <cellStyle name="40% - Ênfase6 8 4 3" xfId="7338" xr:uid="{495FB472-CAA6-4C77-829E-ED8C45A881D2}"/>
    <cellStyle name="40% - Ênfase6 8 5" xfId="3125" xr:uid="{549DB5B0-0F33-447E-BB06-E90159C187C0}"/>
    <cellStyle name="40% - Ênfase6 8 6" xfId="5705" xr:uid="{7FCF2D93-9CB0-45DD-AEA2-4C4099EBEF92}"/>
    <cellStyle name="40% - Ênfase6 9" xfId="2159" xr:uid="{A3C21C25-0A27-4E7B-92F4-34C0FB742A86}"/>
    <cellStyle name="40% - Ênfase6 9 2" xfId="4759" xr:uid="{7124B101-1242-4B0E-ABAE-CA7C64FCC486}"/>
    <cellStyle name="40% - Ênfase6 9 3" xfId="7339" xr:uid="{7DE731FD-68A3-4B9D-AC0B-11CD38E60101}"/>
    <cellStyle name="60% - Ênfase1 2" xfId="66" xr:uid="{465C94FF-0444-4FD4-923C-B546DC523361}"/>
    <cellStyle name="60% - Ênfase2 2" xfId="67" xr:uid="{F8D00912-58A5-474F-9371-27072E8B243F}"/>
    <cellStyle name="60% - Ênfase3 2" xfId="68" xr:uid="{EFFAD010-AF14-4819-AE89-1A418139AF0B}"/>
    <cellStyle name="60% - Ênfase4 2" xfId="69" xr:uid="{DBC3C496-5C2E-461F-A97B-F0AF0F37D021}"/>
    <cellStyle name="60% - Ênfase5 2" xfId="70" xr:uid="{074E5875-D83F-4A7C-BA0B-DC7B0F900176}"/>
    <cellStyle name="60% - Ênfase6 2" xfId="71" xr:uid="{8A4D88E9-3685-49E4-B00F-FB7F9B72328C}"/>
    <cellStyle name="60% - Ênfase6 37" xfId="2" xr:uid="{00000000-0005-0000-0000-000001000000}"/>
    <cellStyle name="Bom" xfId="25" builtinId="26" customBuiltin="1"/>
    <cellStyle name="Cálculo" xfId="28" builtinId="22" customBuiltin="1"/>
    <cellStyle name="Célula de Verificação" xfId="30" builtinId="23" customBuiltin="1"/>
    <cellStyle name="Célula Vinculada" xfId="29" builtinId="24" customBuiltin="1"/>
    <cellStyle name="Ênfase1" xfId="34" builtinId="29" customBuiltin="1"/>
    <cellStyle name="Ênfase2" xfId="37" builtinId="33" customBuiltin="1"/>
    <cellStyle name="Ênfase3" xfId="40" builtinId="37" customBuiltin="1"/>
    <cellStyle name="Ênfase4" xfId="43" builtinId="41" customBuiltin="1"/>
    <cellStyle name="Ênfase5" xfId="46" builtinId="45" customBuiltin="1"/>
    <cellStyle name="Ênfase6" xfId="49" builtinId="49" customBuiltin="1"/>
    <cellStyle name="Entrada" xfId="27" builtinId="20" customBuiltin="1"/>
    <cellStyle name="Excel Built-in Excel Built-in Excel Built-in Excel Built-in Excel Built-in Excel Built-in Excel Built-in Excel Built-in Separador de milhares 4" xfId="3" xr:uid="{00000000-0005-0000-0000-000002000000}"/>
    <cellStyle name="Excel Built-in Excel Built-in Excel Built-in Excel Built-in Excel Built-in Excel Built-in Excel Built-in Separador de milhares 4" xfId="4" xr:uid="{00000000-0005-0000-0000-000003000000}"/>
    <cellStyle name="Excel Built-in Normal" xfId="5" xr:uid="{00000000-0005-0000-0000-000004000000}"/>
    <cellStyle name="Excel Built-in Normal 1" xfId="6" xr:uid="{00000000-0005-0000-0000-000005000000}"/>
    <cellStyle name="Excel_BuiltIn_Comma" xfId="7" xr:uid="{00000000-0005-0000-0000-000006000000}"/>
    <cellStyle name="Heading" xfId="8" xr:uid="{00000000-0005-0000-0000-000007000000}"/>
    <cellStyle name="Heading1" xfId="9" xr:uid="{00000000-0005-0000-0000-000008000000}"/>
    <cellStyle name="Moeda" xfId="5240" builtinId="4"/>
    <cellStyle name="Moeda 2" xfId="63" xr:uid="{C611711A-767F-41E4-9867-F6901DD617CE}"/>
    <cellStyle name="Moeda 2 2" xfId="2669" xr:uid="{D46A82B4-8B2D-4C3D-A5DC-06C54D64D9D0}"/>
    <cellStyle name="Moeda 2 3" xfId="5249" xr:uid="{B2BFD4BA-B3DD-4C6E-BD69-F571CC208534}"/>
    <cellStyle name="Moeda 3" xfId="210" xr:uid="{7215781B-069D-448F-89A0-83B9E91E8B65}"/>
    <cellStyle name="Moeda 3 2" xfId="2811" xr:uid="{D3A38242-CE39-4879-B17C-45C7FA9EA48C}"/>
    <cellStyle name="Moeda 3 3" xfId="5391" xr:uid="{3F2D061E-4108-4341-AC9F-C489DA55B438}"/>
    <cellStyle name="Moeda 4" xfId="2160" xr:uid="{F3E6046F-9721-4AB3-ABD6-F98B99BC6BFC}"/>
    <cellStyle name="Moeda 4 2" xfId="4760" xr:uid="{CB6B26FC-2C5C-49DF-A769-6746B8A623B9}"/>
    <cellStyle name="Moeda 4 3" xfId="7340" xr:uid="{A6059B17-D933-4FF9-9869-3E7B6464D086}"/>
    <cellStyle name="Moeda 5" xfId="59" xr:uid="{880AF99C-7515-4C5D-AE7B-ABAAFA6173E8}"/>
    <cellStyle name="Moeda 6" xfId="2667" xr:uid="{0E3C5D47-F91D-480A-9BB3-27E756947D7B}"/>
    <cellStyle name="Moeda 7" xfId="5247" xr:uid="{6FD0941D-00F3-4C82-926A-455E64C6FD87}"/>
    <cellStyle name="Moeda_Composicao BDI v2.1" xfId="7821" xr:uid="{A756475A-1D2C-4AE8-B039-4BC037FD9D51}"/>
    <cellStyle name="Neutra 2" xfId="77" xr:uid="{AF714556-4A35-47D1-888B-91F76D3CC950}"/>
    <cellStyle name="Neutro" xfId="5241" builtinId="28"/>
    <cellStyle name="Normal" xfId="0" builtinId="0"/>
    <cellStyle name="Normal 10" xfId="2161" xr:uid="{56267FE3-19D8-4C7B-9132-B6FA95D62C42}"/>
    <cellStyle name="Normal 11" xfId="61" xr:uid="{24414532-3B78-4BB3-AE2F-337885F0938F}"/>
    <cellStyle name="Normal 11 42 2" xfId="2162" xr:uid="{C5DE3A46-2651-437D-AAB7-8F20D541C6EA}"/>
    <cellStyle name="Normal 12" xfId="52" xr:uid="{B3AC7D85-1B23-435E-8EE3-C763051D391A}"/>
    <cellStyle name="Normal 13" xfId="2663" xr:uid="{9B17A29E-F249-423D-BADA-44B0EE592816}"/>
    <cellStyle name="Normal 14" xfId="5242" xr:uid="{4D0951EC-BD9A-4C54-B150-4B5BA450A924}"/>
    <cellStyle name="Normal 2" xfId="10" xr:uid="{00000000-0005-0000-0000-00000A000000}"/>
    <cellStyle name="Normal 2 1" xfId="2163" xr:uid="{53B22EDE-A0C5-4D3D-8A7B-A6B8BCAC79DD}"/>
    <cellStyle name="Normal 2 10" xfId="2164" xr:uid="{08D276EB-679B-4E32-AC68-E49FE94321E7}"/>
    <cellStyle name="Normal 2 10 2" xfId="4761" xr:uid="{BE5C8002-D598-4F72-A227-5116C52FCD21}"/>
    <cellStyle name="Normal 2 10 3" xfId="7341" xr:uid="{295FE330-F77C-4B48-82EC-2D0689D7A3BF}"/>
    <cellStyle name="Normal 2 11" xfId="72" xr:uid="{5FB82017-75C9-4E70-9DD7-58FB7B8364D6}"/>
    <cellStyle name="Normal 2 12" xfId="2682" xr:uid="{AA8C3D16-BE83-4D24-9D90-4C81A57B78BF}"/>
    <cellStyle name="Normal 2 13" xfId="5262" xr:uid="{73B430F2-C208-4806-A15D-C416941A7258}"/>
    <cellStyle name="Normal 2 14 10" xfId="2165" xr:uid="{E24A0CA2-DC35-48CB-9A72-F6B3D18A81E7}"/>
    <cellStyle name="Normal 2 2" xfId="128" xr:uid="{7B66C45E-AD1D-4149-A293-D7415D753537}"/>
    <cellStyle name="Normal 2 2 2" xfId="228" xr:uid="{A2E7A332-8166-4D87-8C21-59BEE75FC571}"/>
    <cellStyle name="Normal 2 2 2 2" xfId="449" xr:uid="{DA45631D-3EA1-47E0-8232-8F112926434B}"/>
    <cellStyle name="Normal 2 2 2 2 2" xfId="2166" xr:uid="{6A2C9591-2DA0-4271-BE9C-D18E2056A769}"/>
    <cellStyle name="Normal 2 2 2 2 2 2" xfId="4762" xr:uid="{A9221DCC-92BF-4464-B644-88F30CA27265}"/>
    <cellStyle name="Normal 2 2 2 2 2 3" xfId="7342" xr:uid="{C0E17E14-9532-4172-A356-6F384F714905}"/>
    <cellStyle name="Normal 2 2 2 2 3" xfId="2167" xr:uid="{38557A6A-09F5-4290-AA9C-106301EFA331}"/>
    <cellStyle name="Normal 2 2 2 2 3 2" xfId="4763" xr:uid="{0E103BC2-2219-431B-B013-22F9CE8A70B5}"/>
    <cellStyle name="Normal 2 2 2 2 3 3" xfId="7343" xr:uid="{465B6247-F0EA-4624-ACB8-AAE37E51F457}"/>
    <cellStyle name="Normal 2 2 2 2 4" xfId="2168" xr:uid="{0723AA8D-6163-4201-935C-BCE6F5D0834A}"/>
    <cellStyle name="Normal 2 2 2 2 4 2" xfId="4764" xr:uid="{979F4249-268A-4683-8EE7-4B3C22D26961}"/>
    <cellStyle name="Normal 2 2 2 2 4 3" xfId="7344" xr:uid="{077AF0F4-4A1E-4C16-B1A1-1C1B2FF65F0F}"/>
    <cellStyle name="Normal 2 2 2 2 5" xfId="3050" xr:uid="{DD1756EB-16CD-4530-A22F-3D39B85D66DC}"/>
    <cellStyle name="Normal 2 2 2 2 6" xfId="5630" xr:uid="{D83252E6-F028-4CA3-99F8-75FEEC0F15CF}"/>
    <cellStyle name="Normal 2 2 2 3" xfId="670" xr:uid="{86E01AC4-705B-4012-9BDC-426AEEC1AA80}"/>
    <cellStyle name="Normal 2 2 2 3 2" xfId="2169" xr:uid="{BD9C8592-9188-4303-ADED-A10379C3EE8D}"/>
    <cellStyle name="Normal 2 2 2 3 2 2" xfId="4765" xr:uid="{99D783C1-6B46-4A18-A3D9-BBEFC15C8644}"/>
    <cellStyle name="Normal 2 2 2 3 2 3" xfId="7345" xr:uid="{6BE8C4F3-410C-4D79-8DF1-9092E5334300}"/>
    <cellStyle name="Normal 2 2 2 3 3" xfId="2170" xr:uid="{738B5C37-5958-41B2-9E32-8DC59A8C2F55}"/>
    <cellStyle name="Normal 2 2 2 3 3 2" xfId="4766" xr:uid="{22AF9E28-0C40-4D94-ABE4-CA079E8E0F35}"/>
    <cellStyle name="Normal 2 2 2 3 3 3" xfId="7346" xr:uid="{704946AF-04A4-4487-9F58-7A0204F4E870}"/>
    <cellStyle name="Normal 2 2 2 3 4" xfId="3271" xr:uid="{50724E6A-9EDE-4825-BE50-4FEF40FB89E7}"/>
    <cellStyle name="Normal 2 2 2 3 5" xfId="5851" xr:uid="{E9AA4185-BEA9-4775-9D8E-872B1FF8EEC1}"/>
    <cellStyle name="Normal 2 2 2 4" xfId="2171" xr:uid="{5E1662C5-F353-4E25-8DDD-017A7D7D3497}"/>
    <cellStyle name="Normal 2 2 2 4 2" xfId="4767" xr:uid="{950EDE16-8E0C-4EBA-BE62-FB132745D0CC}"/>
    <cellStyle name="Normal 2 2 2 4 3" xfId="7347" xr:uid="{710D7374-EE83-49A6-B736-953872B7941F}"/>
    <cellStyle name="Normal 2 2 2 5" xfId="2172" xr:uid="{828E1EE5-9916-4680-911B-9E6E308EFA41}"/>
    <cellStyle name="Normal 2 2 2 5 2" xfId="4768" xr:uid="{80EF2D90-6964-48C9-A9F2-91134852D82E}"/>
    <cellStyle name="Normal 2 2 2 5 3" xfId="7348" xr:uid="{13E968AF-A72F-4B0E-A179-1571FED0DBA5}"/>
    <cellStyle name="Normal 2 2 2 6" xfId="2173" xr:uid="{654025B6-0D28-4E4B-94A9-49B6C6CC9C8D}"/>
    <cellStyle name="Normal 2 2 2 6 2" xfId="4769" xr:uid="{D9221B8D-52DD-471E-8DC6-7E76EEF70D2C}"/>
    <cellStyle name="Normal 2 2 2 6 3" xfId="7349" xr:uid="{7A6E8B47-823A-47F5-A1B4-ED68629C486F}"/>
    <cellStyle name="Normal 2 2 2 7" xfId="2829" xr:uid="{601B5EB0-D6AB-4860-AB7A-14F62B50747B}"/>
    <cellStyle name="Normal 2 2 2 8" xfId="5409" xr:uid="{7BC2E880-E378-49AF-A297-485B0724A5EF}"/>
    <cellStyle name="Normal 2 2 3" xfId="354" xr:uid="{7D0C0403-352D-4501-9DAD-30EE2BF68B01}"/>
    <cellStyle name="Normal 2 2 3 2" xfId="2174" xr:uid="{D68B3C9B-26BD-4936-A5E0-9AB82933BE28}"/>
    <cellStyle name="Normal 2 2 3 2 2" xfId="4770" xr:uid="{26F165A2-F6E8-4AA2-9A4E-05F612360EB8}"/>
    <cellStyle name="Normal 2 2 3 2 3" xfId="7350" xr:uid="{C322CD6F-EFB6-466A-AB29-C02D00DC1FDC}"/>
    <cellStyle name="Normal 2 2 3 3" xfId="2175" xr:uid="{54D5EC52-08CF-45BC-8BDB-1110071011AB}"/>
    <cellStyle name="Normal 2 2 3 3 2" xfId="4771" xr:uid="{9FD3A5DB-C894-464A-9C0A-C433D0424103}"/>
    <cellStyle name="Normal 2 2 3 3 3" xfId="7351" xr:uid="{28B500AF-1F7C-485E-A757-B2400FC22812}"/>
    <cellStyle name="Normal 2 2 3 4" xfId="2176" xr:uid="{87471864-27B9-431E-9CDA-8C375D1FA9A9}"/>
    <cellStyle name="Normal 2 2 3 4 2" xfId="4772" xr:uid="{F7D5E6D2-DE62-420B-9494-6860830934B5}"/>
    <cellStyle name="Normal 2 2 3 4 3" xfId="7352" xr:uid="{FE85ABA1-D7B3-48D7-8E04-AF378EAF36C8}"/>
    <cellStyle name="Normal 2 2 3 5" xfId="2177" xr:uid="{AC4A5DF0-D7A3-46DD-96B1-64AE551457F1}"/>
    <cellStyle name="Normal 2 2 3 5 2" xfId="4773" xr:uid="{7EF55FDB-3781-4118-A5C6-23B4FA282135}"/>
    <cellStyle name="Normal 2 2 3 5 3" xfId="7353" xr:uid="{E239BE21-4E40-4C1E-819B-F7A76C245814}"/>
    <cellStyle name="Normal 2 2 3 6" xfId="2654" xr:uid="{FBFB0AEF-5C12-4F51-A845-DEBD149DA9F1}"/>
    <cellStyle name="Normal 2 2 3 7" xfId="2955" xr:uid="{9ACFAE6B-00E6-49B6-8F63-060B15849390}"/>
    <cellStyle name="Normal 2 2 3 8" xfId="5535" xr:uid="{C5327C35-5727-461D-A1EB-A2D7A929D471}"/>
    <cellStyle name="Normal 2 2 4" xfId="575" xr:uid="{D75C1CCA-66DC-49F0-9803-124A093F9A91}"/>
    <cellStyle name="Normal 2 2 4 2" xfId="2178" xr:uid="{25FC865D-A545-4C36-9E97-DC53AEA328B5}"/>
    <cellStyle name="Normal 2 2 4 2 2" xfId="4774" xr:uid="{342D1D38-C30C-48CC-9ED7-00E40390B2CB}"/>
    <cellStyle name="Normal 2 2 4 2 3" xfId="7354" xr:uid="{61E0BBAE-0736-429E-B1A0-1CD289BD0751}"/>
    <cellStyle name="Normal 2 2 4 3" xfId="2179" xr:uid="{131F48A8-C816-49AE-8EDB-01FDAA2B1B23}"/>
    <cellStyle name="Normal 2 2 4 3 2" xfId="4775" xr:uid="{38C0B4B7-29D6-41CD-9FB6-5018F3D5D04A}"/>
    <cellStyle name="Normal 2 2 4 3 3" xfId="7355" xr:uid="{BB0A64A5-725B-4639-AB3B-F4158CA5DDB3}"/>
    <cellStyle name="Normal 2 2 4 4" xfId="2180" xr:uid="{1196CC1C-3E01-41DB-815B-A5B5293F9AED}"/>
    <cellStyle name="Normal 2 2 4 4 2" xfId="4776" xr:uid="{0C151B28-8FE7-4173-97BC-0A4BD661FC44}"/>
    <cellStyle name="Normal 2 2 4 4 3" xfId="7356" xr:uid="{4038BF5F-2E2F-42E2-9156-7592514C5FE1}"/>
    <cellStyle name="Normal 2 2 4 5" xfId="3176" xr:uid="{C931FA68-A518-4D36-B526-582854587838}"/>
    <cellStyle name="Normal 2 2 4 6" xfId="5756" xr:uid="{EB5A029D-F341-4D28-B267-476AEFE8035B}"/>
    <cellStyle name="Normal 2 2 5" xfId="2181" xr:uid="{017A9059-7709-4133-94A5-AA90E02AC86F}"/>
    <cellStyle name="Normal 2 2 5 2" xfId="4777" xr:uid="{DEBC0A34-83E0-4599-AC84-7C6E18A80081}"/>
    <cellStyle name="Normal 2 2 5 3" xfId="7357" xr:uid="{1A48C79E-5D48-4309-8737-BEB56677AC6E}"/>
    <cellStyle name="Normal 2 2 6" xfId="2182" xr:uid="{202966D5-A916-43C9-AD67-3A5F44280C01}"/>
    <cellStyle name="Normal 2 2 6 2" xfId="4778" xr:uid="{50042B2C-2422-4400-8357-FD69A573EE24}"/>
    <cellStyle name="Normal 2 2 6 3" xfId="7358" xr:uid="{A4BC4C1B-405C-4DFD-B17A-EA7437054998}"/>
    <cellStyle name="Normal 2 2 7" xfId="2183" xr:uid="{871C09EC-E1CA-4A9C-851E-4E3D996E3323}"/>
    <cellStyle name="Normal 2 2 7 2" xfId="4779" xr:uid="{7C6FE31E-9932-4EC0-8931-A04D8011F759}"/>
    <cellStyle name="Normal 2 2 7 3" xfId="7359" xr:uid="{D0516C8C-4690-4219-BC8A-1ACC9E6BEACB}"/>
    <cellStyle name="Normal 2 2 8" xfId="2733" xr:uid="{46FAADC6-FD5B-473A-BDE1-456B16C317B5}"/>
    <cellStyle name="Normal 2 2 9" xfId="5313" xr:uid="{DD609C91-D4BA-4275-8E43-A634F576132D}"/>
    <cellStyle name="Normal 2 3" xfId="169" xr:uid="{A7799B75-1C85-424A-9F43-F6F9D7321BC9}"/>
    <cellStyle name="Normal 2 3 2" xfId="265" xr:uid="{FBA87C21-94C8-4306-A96A-13DE4EAD1FF2}"/>
    <cellStyle name="Normal 2 3 2 2" xfId="486" xr:uid="{CFED4985-F97E-47F4-8F93-F44DEDA14FEA}"/>
    <cellStyle name="Normal 2 3 2 2 2" xfId="2184" xr:uid="{3894E4DB-BC0E-47BB-8E64-0A12284F5A09}"/>
    <cellStyle name="Normal 2 3 2 2 2 2" xfId="4780" xr:uid="{453E1F60-9E94-4F78-BD54-FB24BAD3D6A4}"/>
    <cellStyle name="Normal 2 3 2 2 2 3" xfId="7360" xr:uid="{07850C8E-76E2-4537-86B7-F552B545495C}"/>
    <cellStyle name="Normal 2 3 2 2 3" xfId="2185" xr:uid="{89DCEC34-9E36-4E2A-AA1C-487AFAB3E07A}"/>
    <cellStyle name="Normal 2 3 2 2 3 2" xfId="4781" xr:uid="{85096DC3-34A5-4EBD-8A26-3925EA806422}"/>
    <cellStyle name="Normal 2 3 2 2 3 3" xfId="7361" xr:uid="{9C998379-2147-478D-BC3D-AAC603C3D9BC}"/>
    <cellStyle name="Normal 2 3 2 2 4" xfId="2186" xr:uid="{69B48E93-A3DC-472C-B0EE-DFA177CB2EE3}"/>
    <cellStyle name="Normal 2 3 2 2 4 2" xfId="4782" xr:uid="{D9D129B1-39C3-4295-B200-0EA41708F709}"/>
    <cellStyle name="Normal 2 3 2 2 4 3" xfId="7362" xr:uid="{29AD49FB-D903-4509-96B7-2B36486424B5}"/>
    <cellStyle name="Normal 2 3 2 2 5" xfId="3087" xr:uid="{6DC6BEFD-C51F-4C41-9728-399BF5EAB7FB}"/>
    <cellStyle name="Normal 2 3 2 2 6" xfId="5667" xr:uid="{FC504F31-B184-4556-AAE5-4BC07FA1241A}"/>
    <cellStyle name="Normal 2 3 2 3" xfId="707" xr:uid="{EFFC24BB-29C3-4572-B842-B4F0B65C4B9E}"/>
    <cellStyle name="Normal 2 3 2 3 2" xfId="2187" xr:uid="{8E33C3DC-EE38-4A8F-A1FA-18240B1171F8}"/>
    <cellStyle name="Normal 2 3 2 3 2 2" xfId="4783" xr:uid="{917CA5FF-D5D2-46D4-A1BB-7A20AE7E6251}"/>
    <cellStyle name="Normal 2 3 2 3 2 3" xfId="7363" xr:uid="{01C1C237-8D0A-4EEC-A03C-862E1DEE423F}"/>
    <cellStyle name="Normal 2 3 2 3 3" xfId="2188" xr:uid="{24F7ACAA-AC4E-46E9-93CC-6237B8B4F8AD}"/>
    <cellStyle name="Normal 2 3 2 3 3 2" xfId="4784" xr:uid="{648A0F8D-ED19-4BE6-9A73-EB4E789EF58C}"/>
    <cellStyle name="Normal 2 3 2 3 3 3" xfId="7364" xr:uid="{9E9E28D1-DF7E-4F73-A631-5BE9D4EEC777}"/>
    <cellStyle name="Normal 2 3 2 3 4" xfId="3308" xr:uid="{CD1DEF1F-B2EE-4265-8E14-711C9FFD2436}"/>
    <cellStyle name="Normal 2 3 2 3 5" xfId="5888" xr:uid="{8E635E38-8F59-4FAB-9B68-317435B59EC0}"/>
    <cellStyle name="Normal 2 3 2 4" xfId="2189" xr:uid="{08B38C1F-F8DC-4EEB-BA0D-1978D1A6F38F}"/>
    <cellStyle name="Normal 2 3 2 4 2" xfId="4785" xr:uid="{D74A294F-FA99-45B2-BDDD-54F0F4573F1E}"/>
    <cellStyle name="Normal 2 3 2 4 3" xfId="7365" xr:uid="{ACF97F1E-FF09-4985-BDBD-D145D63F479A}"/>
    <cellStyle name="Normal 2 3 2 5" xfId="2190" xr:uid="{74813D20-FC34-4775-AED3-DB323A9343CA}"/>
    <cellStyle name="Normal 2 3 2 5 2" xfId="4786" xr:uid="{01F381C6-C774-474B-A576-37D078E91F4B}"/>
    <cellStyle name="Normal 2 3 2 5 3" xfId="7366" xr:uid="{8ED13624-083F-4D08-8730-93F855AC7A5A}"/>
    <cellStyle name="Normal 2 3 2 6" xfId="2191" xr:uid="{BCFE443B-6F5A-4EC5-B704-DA8A4F0567DD}"/>
    <cellStyle name="Normal 2 3 2 6 2" xfId="4787" xr:uid="{2BECFD05-C3DA-4DA5-8DA5-27813B49F1FA}"/>
    <cellStyle name="Normal 2 3 2 6 3" xfId="7367" xr:uid="{6FCCA8EE-58E9-48C7-BC45-01D28BEF665D}"/>
    <cellStyle name="Normal 2 3 2 7" xfId="2866" xr:uid="{6E83F640-0F46-47F1-A705-841EBB5D0FA5}"/>
    <cellStyle name="Normal 2 3 2 8" xfId="5446" xr:uid="{ED4EA7D0-210F-4485-8212-A7CF1CAA738E}"/>
    <cellStyle name="Normal 2 3 3" xfId="391" xr:uid="{3C2F9A07-8FC6-4CAC-A5C9-A599B6B9103B}"/>
    <cellStyle name="Normal 2 3 3 2" xfId="2192" xr:uid="{B2986096-B3C0-42C1-ADC1-FE20B6D7C764}"/>
    <cellStyle name="Normal 2 3 3 2 2" xfId="4788" xr:uid="{4E233107-5495-46EB-88C7-4CF1155D4187}"/>
    <cellStyle name="Normal 2 3 3 2 3" xfId="7368" xr:uid="{163ADE65-9696-48AE-A6DE-96DE9E92C169}"/>
    <cellStyle name="Normal 2 3 3 3" xfId="2193" xr:uid="{A8D0BCF5-6D4A-4DC6-AC34-AA675DFDE70B}"/>
    <cellStyle name="Normal 2 3 3 3 2" xfId="4789" xr:uid="{69BBA051-E98E-497A-98BD-7FCA8917CB67}"/>
    <cellStyle name="Normal 2 3 3 3 3" xfId="7369" xr:uid="{9266D1E7-709E-4B71-AF9E-FF59A9A04E38}"/>
    <cellStyle name="Normal 2 3 3 4" xfId="2194" xr:uid="{A7F43D10-D183-4751-8759-F980D832A57F}"/>
    <cellStyle name="Normal 2 3 3 4 2" xfId="4790" xr:uid="{6A389530-7F22-4E76-98B9-3E01E97307E0}"/>
    <cellStyle name="Normal 2 3 3 4 3" xfId="7370" xr:uid="{D9ACBF21-BFEA-4DDA-BDB1-7F11F50F9C57}"/>
    <cellStyle name="Normal 2 3 3 5" xfId="2992" xr:uid="{1F08A60D-BB55-467D-A7BF-6885C34F42B4}"/>
    <cellStyle name="Normal 2 3 3 6" xfId="5572" xr:uid="{DFA94CCF-A44B-4815-A124-52E183B180DF}"/>
    <cellStyle name="Normal 2 3 4" xfId="612" xr:uid="{6FD0488B-8D25-41B4-93DE-A68C1496F862}"/>
    <cellStyle name="Normal 2 3 4 2" xfId="2195" xr:uid="{51123292-8C4D-4FEC-B0B7-AA84C8EDEDA8}"/>
    <cellStyle name="Normal 2 3 4 2 2" xfId="4791" xr:uid="{9FDB279F-A2B0-457F-A99D-7D709363680C}"/>
    <cellStyle name="Normal 2 3 4 2 3" xfId="7371" xr:uid="{E318FC93-2526-41E9-883D-BCEED642F5EB}"/>
    <cellStyle name="Normal 2 3 4 3" xfId="2196" xr:uid="{A9D08F46-E9D7-4B0D-9415-414F25D39262}"/>
    <cellStyle name="Normal 2 3 4 3 2" xfId="4792" xr:uid="{098646CD-9934-4A90-B3A1-E6B01B2085C5}"/>
    <cellStyle name="Normal 2 3 4 3 3" xfId="7372" xr:uid="{CA9F6501-52A7-400F-B27C-5CFAD4F23EDE}"/>
    <cellStyle name="Normal 2 3 4 4" xfId="2197" xr:uid="{670EB2EA-0CA1-4603-82FC-80BAD3366AA1}"/>
    <cellStyle name="Normal 2 3 4 4 2" xfId="4793" xr:uid="{D0F511EB-CFED-4588-9849-A20769C01FF5}"/>
    <cellStyle name="Normal 2 3 4 4 3" xfId="7373" xr:uid="{2C19B9D5-4724-407D-BADC-5CDD50720833}"/>
    <cellStyle name="Normal 2 3 4 5" xfId="3213" xr:uid="{34D81806-D9E7-4E35-8AE5-FF9F8958E852}"/>
    <cellStyle name="Normal 2 3 4 6" xfId="5793" xr:uid="{8A197595-781A-488D-A5EF-2F434AF9D946}"/>
    <cellStyle name="Normal 2 3 5" xfId="2198" xr:uid="{A697591B-96E9-4D15-8847-C0C18AF95E19}"/>
    <cellStyle name="Normal 2 3 5 2" xfId="4794" xr:uid="{2128C018-C365-47E8-842C-AD324F28D42F}"/>
    <cellStyle name="Normal 2 3 5 3" xfId="7374" xr:uid="{445E47D8-3F87-48A4-B851-F3A9A5D2C798}"/>
    <cellStyle name="Normal 2 3 6" xfId="2199" xr:uid="{5C8411C2-6C00-46B5-967C-15D8FA4678AF}"/>
    <cellStyle name="Normal 2 3 6 2" xfId="4795" xr:uid="{BB9989B9-F22C-42EA-8A8A-8C1988F734AA}"/>
    <cellStyle name="Normal 2 3 6 3" xfId="7375" xr:uid="{90724545-FE08-448D-B5EC-6F8D2C418A09}"/>
    <cellStyle name="Normal 2 3 7" xfId="2200" xr:uid="{429A4829-4CDD-46E8-A52C-33B4D86A02A4}"/>
    <cellStyle name="Normal 2 3 7 2" xfId="4796" xr:uid="{4BFE55A4-552C-4D7B-9C5E-29E407FB6348}"/>
    <cellStyle name="Normal 2 3 7 3" xfId="7376" xr:uid="{8C3052E6-FF93-4C6F-B85C-EA3AC7CED1A6}"/>
    <cellStyle name="Normal 2 3 8" xfId="2770" xr:uid="{BD6F94AF-BFFC-4808-9AA6-375F45478129}"/>
    <cellStyle name="Normal 2 3 9" xfId="5350" xr:uid="{474CD052-5AFC-409B-86D8-7BE7C11A8FFB}"/>
    <cellStyle name="Normal 2 4" xfId="97" xr:uid="{B7487109-FA2B-4398-97C3-D61071CF4E0E}"/>
    <cellStyle name="Normal 2 4 2" xfId="323" xr:uid="{DB7A741C-B393-4F8D-8AFE-7E3474BCBAB8}"/>
    <cellStyle name="Normal 2 4 2 2" xfId="2201" xr:uid="{E0BB97AD-2918-4AA8-A19D-CE3568B9B02F}"/>
    <cellStyle name="Normal 2 4 2 2 2" xfId="4797" xr:uid="{3D3B87D5-D3CE-49BC-88C5-AD8146F34F57}"/>
    <cellStyle name="Normal 2 4 2 2 3" xfId="7377" xr:uid="{C5F09A51-07F2-4F69-B55C-2CC9A14B4631}"/>
    <cellStyle name="Normal 2 4 2 3" xfId="2202" xr:uid="{214FB3E2-AA51-4CC5-8000-50E3DC923A17}"/>
    <cellStyle name="Normal 2 4 2 3 2" xfId="4798" xr:uid="{274D50AF-86F0-494D-89A4-1236D1D5B4FC}"/>
    <cellStyle name="Normal 2 4 2 3 3" xfId="7378" xr:uid="{3CA161AF-F0D2-475B-BAEC-621248492C06}"/>
    <cellStyle name="Normal 2 4 2 4" xfId="2203" xr:uid="{0C9FB33B-967E-48F2-A7AC-BFE28C8C9707}"/>
    <cellStyle name="Normal 2 4 2 4 2" xfId="4799" xr:uid="{CDABC47C-A06F-4D59-A8F1-04E99CE9ECF2}"/>
    <cellStyle name="Normal 2 4 2 4 3" xfId="7379" xr:uid="{F1E80F2C-D067-4BB8-B285-0D1B6EC36140}"/>
    <cellStyle name="Normal 2 4 2 5" xfId="2924" xr:uid="{C7E6804D-3D2B-4FFA-8CF2-3FC3CC351AC6}"/>
    <cellStyle name="Normal 2 4 2 6" xfId="5504" xr:uid="{985EB143-B1A1-42F8-866F-28030E1ECBB3}"/>
    <cellStyle name="Normal 2 4 3" xfId="544" xr:uid="{B22F7238-F57C-44F6-BE85-610092C82ED0}"/>
    <cellStyle name="Normal 2 4 3 2" xfId="2204" xr:uid="{5AB7C6E3-ECB9-4580-A563-30788C335266}"/>
    <cellStyle name="Normal 2 4 3 2 2" xfId="4800" xr:uid="{0E81F25D-D85C-4FB1-BDAB-9DBCA0D55682}"/>
    <cellStyle name="Normal 2 4 3 2 3" xfId="7380" xr:uid="{821F5319-CC82-4603-9DE8-D1F55990027D}"/>
    <cellStyle name="Normal 2 4 3 3" xfId="2205" xr:uid="{CE5CCCB9-1635-4879-83EA-60FFC1F74A9F}"/>
    <cellStyle name="Normal 2 4 3 3 2" xfId="4801" xr:uid="{A6CE4ACE-4656-4288-B0FE-0FE5300BDD45}"/>
    <cellStyle name="Normal 2 4 3 3 3" xfId="7381" xr:uid="{5B09D153-E698-4437-9ECA-7872D420ED11}"/>
    <cellStyle name="Normal 2 4 3 4" xfId="3145" xr:uid="{516B6E4E-F10C-4297-9E90-A75CCB408D33}"/>
    <cellStyle name="Normal 2 4 3 5" xfId="5725" xr:uid="{97D97955-C191-4E73-8BFB-F4A1B0EB8FFC}"/>
    <cellStyle name="Normal 2 4 4" xfId="2206" xr:uid="{73A76C91-4124-4F9B-AB4D-311B5683DD59}"/>
    <cellStyle name="Normal 2 4 4 2" xfId="4802" xr:uid="{67C938CC-2953-4993-9A2F-AD0E45D59291}"/>
    <cellStyle name="Normal 2 4 4 3" xfId="7382" xr:uid="{EF8155C6-DD62-416A-892E-2BFDD8BA8270}"/>
    <cellStyle name="Normal 2 4 5" xfId="2207" xr:uid="{4CD0AD3E-23A3-45C7-A17A-A0D95346A5CF}"/>
    <cellStyle name="Normal 2 4 5 2" xfId="4803" xr:uid="{FAFC3189-FA9C-49DF-A537-965C7702B624}"/>
    <cellStyle name="Normal 2 4 5 3" xfId="7383" xr:uid="{7DE75377-EC4B-4B74-8E89-6F1AE485C54A}"/>
    <cellStyle name="Normal 2 4 6" xfId="2208" xr:uid="{4113BCF7-2936-47E9-A6B6-DB694607CA21}"/>
    <cellStyle name="Normal 2 4 6 2" xfId="4804" xr:uid="{F955D0C8-D2DE-4146-A19C-1176D8469818}"/>
    <cellStyle name="Normal 2 4 6 3" xfId="7384" xr:uid="{1633DACC-58BE-4511-92EB-76A118C1D085}"/>
    <cellStyle name="Normal 2 4 7" xfId="2702" xr:uid="{37D6E259-A1B2-4AE7-A11C-2DDB58752B99}"/>
    <cellStyle name="Normal 2 4 8" xfId="5282" xr:uid="{AF365C2B-3C83-4786-A7F1-2F60AFFC6DEC}"/>
    <cellStyle name="Normal 2 5" xfId="194" xr:uid="{0A3A49BE-E34A-4621-85A6-49AA2F729351}"/>
    <cellStyle name="Normal 2 5 2" xfId="416" xr:uid="{C53B9334-D3A8-47CD-B102-844A45B04030}"/>
    <cellStyle name="Normal 2 5 2 2" xfId="2209" xr:uid="{D3B9B9EC-6BB4-45C3-9518-117E83ED91D5}"/>
    <cellStyle name="Normal 2 5 2 2 2" xfId="4805" xr:uid="{CE9007B5-81E5-4D36-83EA-4944B1F40B08}"/>
    <cellStyle name="Normal 2 5 2 2 3" xfId="7385" xr:uid="{6EE68F19-BAB3-49A3-9C02-FBE3B076D78B}"/>
    <cellStyle name="Normal 2 5 2 3" xfId="2210" xr:uid="{25EAAC5F-A04B-4EE0-A24E-DF175E3063C4}"/>
    <cellStyle name="Normal 2 5 2 3 2" xfId="4806" xr:uid="{36CEAF3A-3268-4A37-A4F4-1E6EBFF04206}"/>
    <cellStyle name="Normal 2 5 2 3 3" xfId="7386" xr:uid="{3D277440-F825-4685-97FD-A007D31E0B6B}"/>
    <cellStyle name="Normal 2 5 2 4" xfId="2211" xr:uid="{31BE65AB-63DA-4CEA-9279-F1FB4880FDEA}"/>
    <cellStyle name="Normal 2 5 2 4 2" xfId="4807" xr:uid="{89933378-5E7B-4CC9-9911-88E99F527888}"/>
    <cellStyle name="Normal 2 5 2 4 3" xfId="7387" xr:uid="{D8CAA338-DC7D-4121-8DD7-B8CAAD8118A9}"/>
    <cellStyle name="Normal 2 5 2 5" xfId="3017" xr:uid="{3B1EBE79-6AD5-4A35-B960-0A89DFAA45FB}"/>
    <cellStyle name="Normal 2 5 2 6" xfId="5597" xr:uid="{F378D390-274F-481F-93EF-FD46DDC76042}"/>
    <cellStyle name="Normal 2 5 3" xfId="637" xr:uid="{C4F2928A-CD3B-4BFE-82EF-50CFBAB8C2A0}"/>
    <cellStyle name="Normal 2 5 3 2" xfId="2212" xr:uid="{8749AF01-3F2D-4745-B50B-1C7A84540E46}"/>
    <cellStyle name="Normal 2 5 3 2 2" xfId="4808" xr:uid="{71D7A89A-06D2-4D4B-B076-663C373AB335}"/>
    <cellStyle name="Normal 2 5 3 2 3" xfId="7388" xr:uid="{E9764D30-95CE-4AA0-822E-5169D510674A}"/>
    <cellStyle name="Normal 2 5 3 3" xfId="2213" xr:uid="{196CA188-CB94-41DE-8510-82E1669CDA36}"/>
    <cellStyle name="Normal 2 5 3 3 2" xfId="4809" xr:uid="{7210E974-D9E9-4D28-9030-47E10A4C4F7F}"/>
    <cellStyle name="Normal 2 5 3 3 3" xfId="7389" xr:uid="{0343353B-DC18-419F-8ABB-5E297BB423C2}"/>
    <cellStyle name="Normal 2 5 3 4" xfId="3238" xr:uid="{70B54A19-5D37-476A-9A46-6A4193B254BE}"/>
    <cellStyle name="Normal 2 5 3 5" xfId="5818" xr:uid="{0B3BE320-40AA-4812-9FDB-035FE3D13981}"/>
    <cellStyle name="Normal 2 5 4" xfId="2214" xr:uid="{582E5385-6BC5-4D64-8C88-CBE4906D5EC9}"/>
    <cellStyle name="Normal 2 5 4 2" xfId="4810" xr:uid="{526C5AEE-BDAE-4A79-905E-179379D837B1}"/>
    <cellStyle name="Normal 2 5 4 3" xfId="7390" xr:uid="{C979C55F-99FE-4A9C-BE0C-60272BB4381C}"/>
    <cellStyle name="Normal 2 5 5" xfId="2215" xr:uid="{C6A7E7C8-DEBA-4A62-9ACC-AD147C70326D}"/>
    <cellStyle name="Normal 2 5 5 2" xfId="4811" xr:uid="{0A48906F-9019-4874-A65C-13BC51C9E992}"/>
    <cellStyle name="Normal 2 5 5 3" xfId="7391" xr:uid="{3A2F3CB6-B87B-4A37-B555-4DDC2AF4322E}"/>
    <cellStyle name="Normal 2 5 6" xfId="2216" xr:uid="{4326FE15-EE1E-43BF-96D4-952653AF7971}"/>
    <cellStyle name="Normal 2 5 6 2" xfId="4812" xr:uid="{8278B644-6410-40FE-87DB-0737ACB12738}"/>
    <cellStyle name="Normal 2 5 6 3" xfId="7392" xr:uid="{56F89A06-3F34-43A3-BCA0-BFC35E076BD3}"/>
    <cellStyle name="Normal 2 5 7" xfId="2795" xr:uid="{013270A8-C694-4072-BA13-B73E877565E9}"/>
    <cellStyle name="Normal 2 5 8" xfId="5375" xr:uid="{9A87B513-F341-42BC-948E-736B119D93F4}"/>
    <cellStyle name="Normal 2 6" xfId="290" xr:uid="{C0D128D0-67B1-4E0E-A6F7-C2FFB0A1ADE5}"/>
    <cellStyle name="Normal 2 6 2" xfId="2217" xr:uid="{7364F0FC-EEA4-4D22-B1B0-56AD5EDBD42E}"/>
    <cellStyle name="Normal 2 6 2 2" xfId="4813" xr:uid="{F7D29645-2DC3-4D2E-940D-69F8B6220994}"/>
    <cellStyle name="Normal 2 6 2 3" xfId="7393" xr:uid="{934D3937-4A1F-4071-B80D-EAB0948BD884}"/>
    <cellStyle name="Normal 2 6 3" xfId="2218" xr:uid="{34C4329C-07FA-43FD-A100-4EDB4E72EEBA}"/>
    <cellStyle name="Normal 2 6 3 2" xfId="4814" xr:uid="{D297D8EE-03C6-467D-8E44-53A14B723628}"/>
    <cellStyle name="Normal 2 6 3 3" xfId="7394" xr:uid="{9E59342C-C498-4FA1-850D-629FC1EFF1F4}"/>
    <cellStyle name="Normal 2 6 4" xfId="2219" xr:uid="{125EAE9E-123F-4CC8-97F9-A41F6054FCA0}"/>
    <cellStyle name="Normal 2 6 4 2" xfId="4815" xr:uid="{101C1853-F819-4B94-BE8B-FA0C4B794B8D}"/>
    <cellStyle name="Normal 2 6 4 3" xfId="7395" xr:uid="{855C2EBC-6760-4EA9-A9D8-AA6395CCC6E5}"/>
    <cellStyle name="Normal 2 6 5" xfId="2220" xr:uid="{61BB550A-AE02-4ED8-AE09-810137FB2E80}"/>
    <cellStyle name="Normal 2 6 5 2" xfId="4816" xr:uid="{A51D5FE4-DFE5-4FAA-B7FA-0FC6752FD3BB}"/>
    <cellStyle name="Normal 2 6 5 3" xfId="7396" xr:uid="{5FD06135-AE9A-4697-8F1F-5CD681281C80}"/>
    <cellStyle name="Normal 2 6 6" xfId="2655" xr:uid="{B04B7B21-56A9-4EE3-94BB-3EEFA3EC9780}"/>
    <cellStyle name="Normal 2 6 7" xfId="2891" xr:uid="{8C059376-72F7-4581-B5FE-374E5F0640B6}"/>
    <cellStyle name="Normal 2 6 8" xfId="5471" xr:uid="{95ABFB0B-0B3B-4002-96B7-1FCC3348DCC4}"/>
    <cellStyle name="Normal 2 7" xfId="511" xr:uid="{5E59F767-BD34-4401-A078-6E59D4B49309}"/>
    <cellStyle name="Normal 2 7 2" xfId="2221" xr:uid="{499EA622-12D0-4FB5-AF6F-6E82278C81A6}"/>
    <cellStyle name="Normal 2 7 2 2" xfId="4817" xr:uid="{E4772C61-F34C-4705-BE0B-D973AEC96644}"/>
    <cellStyle name="Normal 2 7 2 3" xfId="7397" xr:uid="{1BECA629-5B2A-4E24-8524-90017215770F}"/>
    <cellStyle name="Normal 2 7 3" xfId="2222" xr:uid="{726FD278-F4A2-4169-82A9-F381B05BB963}"/>
    <cellStyle name="Normal 2 7 3 2" xfId="4818" xr:uid="{8E5641FB-DD39-4939-8673-08185F53B56F}"/>
    <cellStyle name="Normal 2 7 3 3" xfId="7398" xr:uid="{27EB45A2-171A-4B68-8E50-060A597A96E2}"/>
    <cellStyle name="Normal 2 7 4" xfId="2223" xr:uid="{ABE18518-F441-4C04-8B9F-F4C3A0686DE9}"/>
    <cellStyle name="Normal 2 7 4 2" xfId="4819" xr:uid="{E42E7D51-AE48-4918-B0DF-7976DDA1C6BF}"/>
    <cellStyle name="Normal 2 7 4 3" xfId="7399" xr:uid="{3D40637B-C817-4802-9BE8-CF946E35E71E}"/>
    <cellStyle name="Normal 2 7 5" xfId="3112" xr:uid="{B0666192-5B8B-454D-A154-44A71BAECED5}"/>
    <cellStyle name="Normal 2 7 6" xfId="5692" xr:uid="{ABCD20EE-8BFA-4C2B-A57B-CCE6A16165CE}"/>
    <cellStyle name="Normal 2 8" xfId="2224" xr:uid="{BB97EE4D-7683-4A0F-AFAD-49F3D12C3D26}"/>
    <cellStyle name="Normal 2 8 2" xfId="4820" xr:uid="{E7C30052-FAB2-4EDA-A6ED-8734D0350D1B}"/>
    <cellStyle name="Normal 2 8 3" xfId="7400" xr:uid="{75E884EF-5FC3-4E87-B538-8AE1DF114136}"/>
    <cellStyle name="Normal 2 9" xfId="2225" xr:uid="{6FBA8F03-4D7B-4FD9-8668-8FC83E609A1F}"/>
    <cellStyle name="Normal 2 9 2" xfId="4821" xr:uid="{E762872A-CC6F-4BF2-86FC-521EA8F3F9A3}"/>
    <cellStyle name="Normal 2 9 3" xfId="7401" xr:uid="{6C7787A7-937C-416D-801A-ADDD54C419ED}"/>
    <cellStyle name="Normal 3" xfId="18" xr:uid="{00000000-0005-0000-0000-00000B000000}"/>
    <cellStyle name="Normal 3 10" xfId="2226" xr:uid="{3BCD66C0-9D1D-4572-970B-1E4080BFEE74}"/>
    <cellStyle name="Normal 3 10 2" xfId="4822" xr:uid="{C8EAABF0-6F40-407C-9069-FF1797327517}"/>
    <cellStyle name="Normal 3 10 3" xfId="7402" xr:uid="{8554C31E-7156-4CFB-B289-4DA88724C40C}"/>
    <cellStyle name="Normal 3 11" xfId="78" xr:uid="{05A422A1-5654-4225-B18F-D5CB16FE01B8}"/>
    <cellStyle name="Normal 3 12" xfId="2684" xr:uid="{DD1CCBBF-A4F0-4096-BC54-22DD90E7935B}"/>
    <cellStyle name="Normal 3 13" xfId="5264" xr:uid="{0E10BBDB-612A-4C29-ADAA-C0B02BEBE0F7}"/>
    <cellStyle name="Normal 3 2" xfId="153" xr:uid="{E4DE931D-AED1-4A94-9ABC-D7B27B454146}"/>
    <cellStyle name="Normal 3 2 2" xfId="249" xr:uid="{21B7EB43-E8C0-47EA-A022-6997BC053540}"/>
    <cellStyle name="Normal 3 2 2 2" xfId="470" xr:uid="{F1EDDE31-BE0D-4901-8356-488E0481A7C8}"/>
    <cellStyle name="Normal 3 2 2 2 2" xfId="2227" xr:uid="{C44EA42E-189B-4EE1-A0FE-EA9E29550390}"/>
    <cellStyle name="Normal 3 2 2 2 2 2" xfId="4823" xr:uid="{8786B425-ADA7-4351-95FD-73CE89667195}"/>
    <cellStyle name="Normal 3 2 2 2 2 3" xfId="7403" xr:uid="{461C9B8B-0724-46D0-9943-3E9A4C313047}"/>
    <cellStyle name="Normal 3 2 2 2 3" xfId="2228" xr:uid="{E796AA5D-FFCF-4EE5-877F-0D54A2358449}"/>
    <cellStyle name="Normal 3 2 2 2 3 2" xfId="4824" xr:uid="{8B1DAC27-B3A4-4C8B-8AD4-0722F7AA6973}"/>
    <cellStyle name="Normal 3 2 2 2 3 3" xfId="7404" xr:uid="{6E8008A3-35C4-4D69-B2EF-409D10DF8E51}"/>
    <cellStyle name="Normal 3 2 2 2 4" xfId="2229" xr:uid="{204997F1-D559-496F-B044-769497DF1F40}"/>
    <cellStyle name="Normal 3 2 2 2 4 2" xfId="4825" xr:uid="{C46D3812-D7F3-4D4F-B69C-EAE26617FC97}"/>
    <cellStyle name="Normal 3 2 2 2 4 3" xfId="7405" xr:uid="{D7CA0C2C-109B-4A02-8886-B99AD2707780}"/>
    <cellStyle name="Normal 3 2 2 2 5" xfId="3071" xr:uid="{506E22F6-EAF8-4BAE-9ADC-34059C09A457}"/>
    <cellStyle name="Normal 3 2 2 2 6" xfId="5651" xr:uid="{DB7AC9BB-0816-41C6-9DAA-3552DC2F92F4}"/>
    <cellStyle name="Normal 3 2 2 3" xfId="691" xr:uid="{35D0E245-355B-428E-B26A-0A2D111610D2}"/>
    <cellStyle name="Normal 3 2 2 3 2" xfId="2230" xr:uid="{112B53DF-91E5-46D9-9847-85C6CA29054A}"/>
    <cellStyle name="Normal 3 2 2 3 2 2" xfId="4826" xr:uid="{464BF90A-CAA2-4FF4-96C6-8EC2A97C3A20}"/>
    <cellStyle name="Normal 3 2 2 3 2 3" xfId="7406" xr:uid="{361D8EC0-A6E1-48FF-880A-F110DE50597E}"/>
    <cellStyle name="Normal 3 2 2 3 3" xfId="2231" xr:uid="{DA87D09B-6259-4D78-91F2-B15062682932}"/>
    <cellStyle name="Normal 3 2 2 3 3 2" xfId="4827" xr:uid="{9C85C960-7550-4458-8A0B-F53E8620E0E0}"/>
    <cellStyle name="Normal 3 2 2 3 3 3" xfId="7407" xr:uid="{2932F9AE-5EB0-47F5-B563-DEAFAFD16D9A}"/>
    <cellStyle name="Normal 3 2 2 3 4" xfId="3292" xr:uid="{FF57B39F-9E3A-4178-A781-EBDA581D6645}"/>
    <cellStyle name="Normal 3 2 2 3 5" xfId="5872" xr:uid="{DC1C57A2-2327-450F-9F00-C2DED49F30F7}"/>
    <cellStyle name="Normal 3 2 2 4" xfId="2232" xr:uid="{64B43803-65B3-4C91-BAF8-9281392CBE26}"/>
    <cellStyle name="Normal 3 2 2 4 2" xfId="4828" xr:uid="{A54328D6-4D17-468B-97F4-5990B8066859}"/>
    <cellStyle name="Normal 3 2 2 4 3" xfId="7408" xr:uid="{56BF1350-C403-4463-A57A-BFF4CB888147}"/>
    <cellStyle name="Normal 3 2 2 5" xfId="2233" xr:uid="{27BCB353-54A7-411C-A6B2-FADEB0F4C56F}"/>
    <cellStyle name="Normal 3 2 2 5 2" xfId="4829" xr:uid="{EC41D32D-B774-4841-98C9-102F1176F096}"/>
    <cellStyle name="Normal 3 2 2 5 3" xfId="7409" xr:uid="{A93C73CA-435F-49DE-A7B3-87DB511EC876}"/>
    <cellStyle name="Normal 3 2 2 6" xfId="2234" xr:uid="{941AD0FC-E105-4332-B549-AFD2EAB0FE91}"/>
    <cellStyle name="Normal 3 2 2 6 2" xfId="4830" xr:uid="{2B7592A4-F80A-4D06-80CC-79A211A62B96}"/>
    <cellStyle name="Normal 3 2 2 6 3" xfId="7410" xr:uid="{78CA3E65-3FF0-4165-A998-8AFE991C087A}"/>
    <cellStyle name="Normal 3 2 2 7" xfId="2850" xr:uid="{98BC4877-8B9B-4BE7-9998-D629C8F0DAFF}"/>
    <cellStyle name="Normal 3 2 2 8" xfId="5430" xr:uid="{505251F1-D3E2-41D8-9414-8B5BD04A432E}"/>
    <cellStyle name="Normal 3 2 3" xfId="375" xr:uid="{72B04DEA-DD0D-453C-BD7D-DBDD5F6FF77F}"/>
    <cellStyle name="Normal 3 2 3 2" xfId="2235" xr:uid="{38FB8D89-63B9-4A7F-9320-04F1EF165C4C}"/>
    <cellStyle name="Normal 3 2 3 2 2" xfId="4831" xr:uid="{F0D5D678-6738-4E0D-A26D-46BBCA4659E4}"/>
    <cellStyle name="Normal 3 2 3 2 3" xfId="7411" xr:uid="{01A563C4-9794-4E15-8AE4-6011F113501D}"/>
    <cellStyle name="Normal 3 2 3 3" xfId="2236" xr:uid="{C7A01DF5-3072-4FCB-A437-F266A4CC9FD3}"/>
    <cellStyle name="Normal 3 2 3 3 2" xfId="4832" xr:uid="{FB95D04F-8994-4487-86A6-8BDE9080570C}"/>
    <cellStyle name="Normal 3 2 3 3 3" xfId="7412" xr:uid="{D5B56EBC-027A-43B4-BD73-3C50829CC295}"/>
    <cellStyle name="Normal 3 2 3 4" xfId="2237" xr:uid="{B0989CD8-66E0-4AA8-A8EB-0FC234F8BAE7}"/>
    <cellStyle name="Normal 3 2 3 4 2" xfId="4833" xr:uid="{DBAFC166-E84C-45B9-A920-443E30D79F9C}"/>
    <cellStyle name="Normal 3 2 3 4 3" xfId="7413" xr:uid="{406C80B7-9F5C-4398-A70D-887B289C98DC}"/>
    <cellStyle name="Normal 3 2 3 5" xfId="2976" xr:uid="{5F47AFFF-B739-4888-86CC-465C7B8E16E6}"/>
    <cellStyle name="Normal 3 2 3 6" xfId="5556" xr:uid="{1A48B2C0-87EC-450F-AD61-3F30189F2E2A}"/>
    <cellStyle name="Normal 3 2 4" xfId="596" xr:uid="{7CD0FCE6-92D6-4B3A-AC9F-21A9FD2A257F}"/>
    <cellStyle name="Normal 3 2 4 2" xfId="2238" xr:uid="{4AC1B21F-522B-43EC-8667-0ED03F9DA1FC}"/>
    <cellStyle name="Normal 3 2 4 2 2" xfId="4834" xr:uid="{BB0E52E0-F3A9-4E34-9C11-2336AA7D1076}"/>
    <cellStyle name="Normal 3 2 4 2 3" xfId="7414" xr:uid="{E5BE952D-48BA-4869-85FA-D73C156400C6}"/>
    <cellStyle name="Normal 3 2 4 3" xfId="2239" xr:uid="{DBE3421A-935D-4471-BD88-AE0DEAE5E9E7}"/>
    <cellStyle name="Normal 3 2 4 3 2" xfId="4835" xr:uid="{6FAB3F72-86B1-44BE-BD1A-5D480738E35F}"/>
    <cellStyle name="Normal 3 2 4 3 3" xfId="7415" xr:uid="{730189BE-FC2F-4A5D-9448-D789835FD573}"/>
    <cellStyle name="Normal 3 2 4 4" xfId="2240" xr:uid="{B3B957B0-43FA-4D28-A6AD-163D28101B0D}"/>
    <cellStyle name="Normal 3 2 4 4 2" xfId="4836" xr:uid="{3825836D-01A8-4600-A26E-DB5F468D7FC7}"/>
    <cellStyle name="Normal 3 2 4 4 3" xfId="7416" xr:uid="{700BF47C-6723-4DF9-A892-24EEE1D917EB}"/>
    <cellStyle name="Normal 3 2 4 5" xfId="3197" xr:uid="{D8F48B39-24C5-48F0-B016-1FB901954D90}"/>
    <cellStyle name="Normal 3 2 4 6" xfId="5777" xr:uid="{E5EB6ED5-5217-4CCE-97A7-21C51C320A64}"/>
    <cellStyle name="Normal 3 2 5" xfId="2241" xr:uid="{F1571C15-91F2-4C8C-8084-ADBA443679C3}"/>
    <cellStyle name="Normal 3 2 5 2" xfId="4837" xr:uid="{D0737DCF-5668-445F-BF87-C131918CCF68}"/>
    <cellStyle name="Normal 3 2 5 3" xfId="7417" xr:uid="{1839DC34-1FE7-47C5-A952-394CA745FFB8}"/>
    <cellStyle name="Normal 3 2 6" xfId="2242" xr:uid="{63B3F0AB-297E-4C34-A2B2-E232EFD12C19}"/>
    <cellStyle name="Normal 3 2 6 2" xfId="4838" xr:uid="{89215DAC-3834-42D6-91F5-72544EB00263}"/>
    <cellStyle name="Normal 3 2 6 3" xfId="7418" xr:uid="{B90E310B-005F-4F78-8781-12D065169897}"/>
    <cellStyle name="Normal 3 2 7" xfId="2243" xr:uid="{C0B4DD64-F8A0-4C63-B06B-6A7B9B30E5F2}"/>
    <cellStyle name="Normal 3 2 7 2" xfId="4839" xr:uid="{46235A46-A497-4F0F-A56C-E48813397A06}"/>
    <cellStyle name="Normal 3 2 7 3" xfId="7419" xr:uid="{79751A14-751F-4F6B-AD64-6612DFD02A68}"/>
    <cellStyle name="Normal 3 2 8" xfId="2754" xr:uid="{FB5EBC69-8D96-418F-B5C3-63D62EE3DA21}"/>
    <cellStyle name="Normal 3 2 9" xfId="5334" xr:uid="{A3795AF4-2473-4CF9-9EE4-F7E4142157E5}"/>
    <cellStyle name="Normal 3 3" xfId="177" xr:uid="{376324AE-F720-44A2-B0F5-C25464E9429D}"/>
    <cellStyle name="Normal 3 3 2" xfId="273" xr:uid="{C91291C4-FA15-45AF-8E1E-D3B5D052FFBD}"/>
    <cellStyle name="Normal 3 3 2 2" xfId="494" xr:uid="{9E00F810-6E1D-4975-B706-25978FA25CE3}"/>
    <cellStyle name="Normal 3 3 2 2 2" xfId="2244" xr:uid="{4649F6BD-D44F-4D65-BF2B-0771DF177FCD}"/>
    <cellStyle name="Normal 3 3 2 2 2 2" xfId="4840" xr:uid="{1B74FF1F-D950-4FBC-BB2F-AD013BEEF384}"/>
    <cellStyle name="Normal 3 3 2 2 2 3" xfId="7420" xr:uid="{F8F7E716-D10B-4734-8FA5-FC4AC170759F}"/>
    <cellStyle name="Normal 3 3 2 2 3" xfId="2245" xr:uid="{46915597-5304-4F47-B8D9-0EFFE205EABE}"/>
    <cellStyle name="Normal 3 3 2 2 3 2" xfId="4841" xr:uid="{E29C5B2D-1AE9-4C83-8835-582F0E29533F}"/>
    <cellStyle name="Normal 3 3 2 2 3 3" xfId="7421" xr:uid="{0C303C9D-B274-45B2-AFCA-D4420D5C1C13}"/>
    <cellStyle name="Normal 3 3 2 2 4" xfId="2246" xr:uid="{2AD3F5D9-6A16-4F9D-BA02-C96D40717FBB}"/>
    <cellStyle name="Normal 3 3 2 2 4 2" xfId="4842" xr:uid="{439FFEB2-15C8-4D0D-AC1C-25DF67EDCE13}"/>
    <cellStyle name="Normal 3 3 2 2 4 3" xfId="7422" xr:uid="{723DBE97-EE5E-4C85-9730-D61F373D2711}"/>
    <cellStyle name="Normal 3 3 2 2 5" xfId="3095" xr:uid="{83AB4B20-1A58-4CE2-BD5E-AC2128E0BB8F}"/>
    <cellStyle name="Normal 3 3 2 2 6" xfId="5675" xr:uid="{71142121-6ACD-404F-945C-1A0B032E2968}"/>
    <cellStyle name="Normal 3 3 2 3" xfId="715" xr:uid="{3E85A20D-2946-4D77-AD86-C020446FB977}"/>
    <cellStyle name="Normal 3 3 2 3 2" xfId="2247" xr:uid="{8A618755-90A3-4750-9854-4959C03B98AD}"/>
    <cellStyle name="Normal 3 3 2 3 2 2" xfId="4843" xr:uid="{B57131E2-8342-4F37-8A5F-673F8E248E7D}"/>
    <cellStyle name="Normal 3 3 2 3 2 3" xfId="7423" xr:uid="{1E528452-32EF-458A-AD8A-67E46C903708}"/>
    <cellStyle name="Normal 3 3 2 3 3" xfId="2248" xr:uid="{0B0E7D32-FCA4-478E-AB76-D5E0BB90858D}"/>
    <cellStyle name="Normal 3 3 2 3 3 2" xfId="4844" xr:uid="{67BA4CF5-3AC0-4735-8711-DB6FE63796F2}"/>
    <cellStyle name="Normal 3 3 2 3 3 3" xfId="7424" xr:uid="{CEAEA0E3-3462-4F53-815C-D5B36B5F7421}"/>
    <cellStyle name="Normal 3 3 2 3 4" xfId="3316" xr:uid="{3A03060E-CFD1-49E6-A704-B13B2C0A6B2E}"/>
    <cellStyle name="Normal 3 3 2 3 5" xfId="5896" xr:uid="{2B097310-777E-4913-88F5-62BD316DED8B}"/>
    <cellStyle name="Normal 3 3 2 4" xfId="2249" xr:uid="{C2D5A228-EB4C-46BC-9981-F05B0D0FF063}"/>
    <cellStyle name="Normal 3 3 2 4 2" xfId="4845" xr:uid="{4E971705-19A7-4143-A1C8-814F82FA4968}"/>
    <cellStyle name="Normal 3 3 2 4 3" xfId="7425" xr:uid="{6F38694D-5A73-4717-80C3-B858663A2C60}"/>
    <cellStyle name="Normal 3 3 2 5" xfId="2250" xr:uid="{8180D94E-1CEE-49F7-BE55-1D638ABD5E68}"/>
    <cellStyle name="Normal 3 3 2 5 2" xfId="4846" xr:uid="{77488943-C7C8-48C3-99A6-66F208CBE0D7}"/>
    <cellStyle name="Normal 3 3 2 5 3" xfId="7426" xr:uid="{E8AE903F-F74C-4BF6-8F55-AA7CAADBA38B}"/>
    <cellStyle name="Normal 3 3 2 6" xfId="2251" xr:uid="{076F93A0-018B-4601-9136-AC0F6EB7BB8A}"/>
    <cellStyle name="Normal 3 3 2 6 2" xfId="4847" xr:uid="{7EA59018-8AB7-4A7A-A188-CF07B05BD9F5}"/>
    <cellStyle name="Normal 3 3 2 6 3" xfId="7427" xr:uid="{AEDAF517-57EB-4F3C-A818-3552158F478F}"/>
    <cellStyle name="Normal 3 3 2 7" xfId="2874" xr:uid="{15134BED-0D34-402F-80F3-D048B5D3A469}"/>
    <cellStyle name="Normal 3 3 2 8" xfId="5454" xr:uid="{0BCD4617-80A9-4D5A-A9CD-F6E32701E18E}"/>
    <cellStyle name="Normal 3 3 3" xfId="399" xr:uid="{C1EB018C-5331-47C6-840E-9B49414B686A}"/>
    <cellStyle name="Normal 3 3 3 2" xfId="2252" xr:uid="{E1351B2E-D681-4E91-BC86-6F73064CF2D4}"/>
    <cellStyle name="Normal 3 3 3 2 2" xfId="4848" xr:uid="{9FCCBD1E-DDD3-4D86-B1F0-18F6C9B8AC10}"/>
    <cellStyle name="Normal 3 3 3 2 3" xfId="7428" xr:uid="{F0702BF0-F8BE-4AB2-A615-E82A92C27D60}"/>
    <cellStyle name="Normal 3 3 3 3" xfId="2253" xr:uid="{C1F65099-F52B-4213-9EA9-13FA3555DBCF}"/>
    <cellStyle name="Normal 3 3 3 3 2" xfId="4849" xr:uid="{60C73A7F-0B51-497B-98C7-E70AF7A5D3D2}"/>
    <cellStyle name="Normal 3 3 3 3 3" xfId="7429" xr:uid="{DEBB36A4-A224-4B52-94D4-B24752F98AB8}"/>
    <cellStyle name="Normal 3 3 3 4" xfId="2254" xr:uid="{A6A92E9E-9A0E-4046-ACD0-1C1A2F983B95}"/>
    <cellStyle name="Normal 3 3 3 4 2" xfId="4850" xr:uid="{BD98BD9D-E3B6-45BD-A291-98252950D9C2}"/>
    <cellStyle name="Normal 3 3 3 4 3" xfId="7430" xr:uid="{D9102452-9A46-4ECA-BA45-B9500064EA2A}"/>
    <cellStyle name="Normal 3 3 3 5" xfId="3000" xr:uid="{1CBED46C-9DB2-4028-91DE-461827EEA4BA}"/>
    <cellStyle name="Normal 3 3 3 6" xfId="5580" xr:uid="{4CFBE6B5-021B-48E6-AD23-8D80722A48BA}"/>
    <cellStyle name="Normal 3 3 4" xfId="620" xr:uid="{51554BCD-D04D-41CD-8AD6-F14C8A220036}"/>
    <cellStyle name="Normal 3 3 4 2" xfId="2255" xr:uid="{87A3AC3A-A01F-49B3-A5FE-456876161486}"/>
    <cellStyle name="Normal 3 3 4 2 2" xfId="4851" xr:uid="{77E13C43-78E0-4CBA-92A7-0BAE61A989E8}"/>
    <cellStyle name="Normal 3 3 4 2 3" xfId="7431" xr:uid="{644762D5-A5FB-41E9-A650-5C00AC7DB5A2}"/>
    <cellStyle name="Normal 3 3 4 3" xfId="2256" xr:uid="{9BAB63B2-A69E-4D90-ACED-D78A7D5A3FE1}"/>
    <cellStyle name="Normal 3 3 4 3 2" xfId="4852" xr:uid="{FDC34D59-BE61-4183-8081-E1EE04235B92}"/>
    <cellStyle name="Normal 3 3 4 3 3" xfId="7432" xr:uid="{BA7931A9-0FEE-4FA4-8098-C0D779269F9E}"/>
    <cellStyle name="Normal 3 3 4 4" xfId="2257" xr:uid="{8887BE49-8871-4A79-A2B9-E08FF818E71E}"/>
    <cellStyle name="Normal 3 3 4 4 2" xfId="4853" xr:uid="{233F88F8-DD6F-492B-A528-2F694D251988}"/>
    <cellStyle name="Normal 3 3 4 4 3" xfId="7433" xr:uid="{244390DA-BC28-4391-BF36-4FBBAEB79989}"/>
    <cellStyle name="Normal 3 3 4 5" xfId="3221" xr:uid="{A4AB8908-670D-4DE9-8A33-5B65945CFAFD}"/>
    <cellStyle name="Normal 3 3 4 6" xfId="5801" xr:uid="{E046EFD7-2996-4C9E-AF0C-B682BD4A9537}"/>
    <cellStyle name="Normal 3 3 5" xfId="2258" xr:uid="{38A4BB0E-524C-4B22-9E90-80C6E15FA23F}"/>
    <cellStyle name="Normal 3 3 5 2" xfId="4854" xr:uid="{DFD33E2B-6E2F-4169-B36D-2A598C7AA637}"/>
    <cellStyle name="Normal 3 3 5 3" xfId="7434" xr:uid="{2F8551D5-36AF-44AB-9B2C-4CE3475C360C}"/>
    <cellStyle name="Normal 3 3 6" xfId="2259" xr:uid="{8AA87FFE-D9B6-43C5-81AD-2AB77E6F17C1}"/>
    <cellStyle name="Normal 3 3 6 2" xfId="4855" xr:uid="{3F77E252-214A-48E0-B6EC-C19669A7B67F}"/>
    <cellStyle name="Normal 3 3 6 3" xfId="7435" xr:uid="{525AC408-021E-402B-A5FC-58372D59A8D6}"/>
    <cellStyle name="Normal 3 3 7" xfId="2260" xr:uid="{4B29EDFA-7E71-45E0-966B-30D2F2A8D525}"/>
    <cellStyle name="Normal 3 3 7 2" xfId="4856" xr:uid="{1B72E084-18D7-4673-B954-EB17F76020A3}"/>
    <cellStyle name="Normal 3 3 7 3" xfId="7436" xr:uid="{5E202F74-9B1A-46FD-A3AC-D8AF95AC525B}"/>
    <cellStyle name="Normal 3 3 8" xfId="2778" xr:uid="{83EC4A08-2B03-489F-80C6-CC26953B5AE2}"/>
    <cellStyle name="Normal 3 3 9" xfId="5358" xr:uid="{0D88D245-88C8-4625-9D1D-44CDA6872859}"/>
    <cellStyle name="Normal 3 4" xfId="111" xr:uid="{24C8784F-3910-4D82-B1CB-081992DA0044}"/>
    <cellStyle name="Normal 3 4 2" xfId="337" xr:uid="{EF829A7C-436D-4CFC-993D-AAC6DCD9BE65}"/>
    <cellStyle name="Normal 3 4 2 2" xfId="2261" xr:uid="{484972DC-0582-48EE-A539-442F97A29B28}"/>
    <cellStyle name="Normal 3 4 2 2 2" xfId="4857" xr:uid="{4505461D-2163-495D-A80B-AB0D8F4187AB}"/>
    <cellStyle name="Normal 3 4 2 2 3" xfId="7437" xr:uid="{A775FC17-4FDF-4C0B-85BC-46432B271071}"/>
    <cellStyle name="Normal 3 4 2 3" xfId="2262" xr:uid="{345671BC-2BD9-4D40-9EF2-E0F2E81FB2F9}"/>
    <cellStyle name="Normal 3 4 2 3 2" xfId="4858" xr:uid="{3DE11FC4-DB5E-4AB2-8A8A-A60CD6357315}"/>
    <cellStyle name="Normal 3 4 2 3 3" xfId="7438" xr:uid="{AB4EEF27-DC13-4776-A0BA-ED84C83B2D7F}"/>
    <cellStyle name="Normal 3 4 2 4" xfId="2263" xr:uid="{1CA17E77-7F72-45DA-B97B-743755AD8E06}"/>
    <cellStyle name="Normal 3 4 2 4 2" xfId="4859" xr:uid="{0DB71906-454F-4905-B00C-6222FE18A4D7}"/>
    <cellStyle name="Normal 3 4 2 4 3" xfId="7439" xr:uid="{EB128E04-B1B0-43DA-8343-00DB2F4FE95D}"/>
    <cellStyle name="Normal 3 4 2 5" xfId="2938" xr:uid="{0C8EB58C-D737-4780-AB1C-E3F591D54380}"/>
    <cellStyle name="Normal 3 4 2 6" xfId="5518" xr:uid="{CAEF2EBD-D9F7-4549-9894-1FDD75273F4B}"/>
    <cellStyle name="Normal 3 4 3" xfId="558" xr:uid="{09C86332-A359-4251-8A8C-9FBC2D67FE62}"/>
    <cellStyle name="Normal 3 4 3 2" xfId="2264" xr:uid="{61F0F7BF-3345-4591-9FA4-D6BEEFE9308F}"/>
    <cellStyle name="Normal 3 4 3 2 2" xfId="4860" xr:uid="{F21D8B02-9DF4-449F-8B24-52A49E745931}"/>
    <cellStyle name="Normal 3 4 3 2 3" xfId="7440" xr:uid="{2341CEDA-115D-4C26-B011-93093C87952B}"/>
    <cellStyle name="Normal 3 4 3 3" xfId="2265" xr:uid="{BE3ADE1F-581F-4961-8C8B-810BC94BD31D}"/>
    <cellStyle name="Normal 3 4 3 3 2" xfId="4861" xr:uid="{743210F2-829B-4A5C-8534-1DEC4E4176F3}"/>
    <cellStyle name="Normal 3 4 3 3 3" xfId="7441" xr:uid="{24CA25E8-2083-4D65-BECC-D2DFBB813208}"/>
    <cellStyle name="Normal 3 4 3 4" xfId="3159" xr:uid="{2DE415E5-212F-4785-B649-7743D0CA4D19}"/>
    <cellStyle name="Normal 3 4 3 5" xfId="5739" xr:uid="{A65B3986-4CB5-45FB-A70C-1A353437926B}"/>
    <cellStyle name="Normal 3 4 4" xfId="2266" xr:uid="{892A0FDF-10F6-46A8-A654-651A266726BF}"/>
    <cellStyle name="Normal 3 4 4 2" xfId="4862" xr:uid="{BF51403A-6D23-4FF3-986D-F41E2EAF0997}"/>
    <cellStyle name="Normal 3 4 4 3" xfId="7442" xr:uid="{06DDE04D-9E6E-4D11-A1A3-04702D24C342}"/>
    <cellStyle name="Normal 3 4 5" xfId="2267" xr:uid="{BB00D368-D233-4F66-8564-41293DEB404C}"/>
    <cellStyle name="Normal 3 4 5 2" xfId="4863" xr:uid="{DD73D2BC-AD19-42A1-9003-F56516EF7216}"/>
    <cellStyle name="Normal 3 4 5 3" xfId="7443" xr:uid="{8F054939-A69C-4F15-A466-A7F9C6FE7697}"/>
    <cellStyle name="Normal 3 4 6" xfId="2268" xr:uid="{09271C5D-E369-45C7-B188-69A85AC5D6C1}"/>
    <cellStyle name="Normal 3 4 6 2" xfId="4864" xr:uid="{01B20520-0AE9-4834-855C-E991C6C4FC27}"/>
    <cellStyle name="Normal 3 4 6 3" xfId="7444" xr:uid="{8493A94B-2A30-4055-B67D-A2B365F406B0}"/>
    <cellStyle name="Normal 3 4 7" xfId="2716" xr:uid="{E1C8136B-4E94-48CE-9852-FA226F73F412}"/>
    <cellStyle name="Normal 3 4 8" xfId="5296" xr:uid="{D0E6C7BF-772D-4992-AFA0-8A5705A7B9C9}"/>
    <cellStyle name="Normal 3 5" xfId="208" xr:uid="{69467D16-E972-4873-BC48-E13A64FA01DE}"/>
    <cellStyle name="Normal 3 5 2" xfId="430" xr:uid="{690895DD-6AAE-4BF9-9BB6-726FDBB9B59E}"/>
    <cellStyle name="Normal 3 5 2 2" xfId="2269" xr:uid="{07DCDCFC-1B63-4808-8D94-F23BCBA40C9C}"/>
    <cellStyle name="Normal 3 5 2 2 2" xfId="4865" xr:uid="{233E2157-25F0-4167-8EEA-A70B19DF6D6F}"/>
    <cellStyle name="Normal 3 5 2 2 3" xfId="7445" xr:uid="{7BB25D93-3F1F-41A1-AC6F-896A6BBA415B}"/>
    <cellStyle name="Normal 3 5 2 3" xfId="2270" xr:uid="{5C12E725-FE97-4B9B-B76C-70F43B61DD75}"/>
    <cellStyle name="Normal 3 5 2 3 2" xfId="4866" xr:uid="{E5BCEBFD-9388-4F0C-87D3-ACA7086074F8}"/>
    <cellStyle name="Normal 3 5 2 3 3" xfId="7446" xr:uid="{2A09AFD5-DDDC-4C03-93E0-25630ADFE424}"/>
    <cellStyle name="Normal 3 5 2 4" xfId="2271" xr:uid="{2F6848ED-BCC2-4B3F-B7E6-8C2E85D7A5F2}"/>
    <cellStyle name="Normal 3 5 2 4 2" xfId="4867" xr:uid="{C37E3D12-9F30-40FB-8BD9-C290947C365C}"/>
    <cellStyle name="Normal 3 5 2 4 3" xfId="7447" xr:uid="{E3EB38BE-9D31-428B-A27E-021B57D0BF9A}"/>
    <cellStyle name="Normal 3 5 2 5" xfId="3031" xr:uid="{0D969676-13AB-4616-8C14-49C77DF5E359}"/>
    <cellStyle name="Normal 3 5 2 6" xfId="5611" xr:uid="{0491C6AB-4143-49C4-8421-DC2CA244A551}"/>
    <cellStyle name="Normal 3 5 3" xfId="651" xr:uid="{CFC99D79-3F22-42D0-951D-BA922256B486}"/>
    <cellStyle name="Normal 3 5 3 2" xfId="2272" xr:uid="{61D444C3-DCB4-420D-B29A-FBC629D491FF}"/>
    <cellStyle name="Normal 3 5 3 2 2" xfId="4868" xr:uid="{FE0E8954-47B8-45D4-9550-C2C2D4666CD5}"/>
    <cellStyle name="Normal 3 5 3 2 3" xfId="7448" xr:uid="{D77612DF-ACB3-4E4D-A42A-44B8F6BA264D}"/>
    <cellStyle name="Normal 3 5 3 3" xfId="2273" xr:uid="{DB051653-776A-40FD-BFF8-E083C9EFC69B}"/>
    <cellStyle name="Normal 3 5 3 3 2" xfId="4869" xr:uid="{538F24B6-ABC7-4CFD-99F4-FE9FC975E2A5}"/>
    <cellStyle name="Normal 3 5 3 3 3" xfId="7449" xr:uid="{B671AF73-4F33-4B0C-AEEB-CE8E29ADFF02}"/>
    <cellStyle name="Normal 3 5 3 4" xfId="3252" xr:uid="{071FE7EB-48F6-4328-B004-771F4134B313}"/>
    <cellStyle name="Normal 3 5 3 5" xfId="5832" xr:uid="{049CC772-200C-4CFE-BE55-1D69663CB348}"/>
    <cellStyle name="Normal 3 5 4" xfId="2274" xr:uid="{02713E45-A8AF-4A4D-8C99-7B9028B55D59}"/>
    <cellStyle name="Normal 3 5 4 2" xfId="4870" xr:uid="{027B9DA6-6A2B-4BC5-A2AA-C20AED56A04D}"/>
    <cellStyle name="Normal 3 5 4 3" xfId="7450" xr:uid="{3D42437D-5051-41C4-B098-C28A0074AE53}"/>
    <cellStyle name="Normal 3 5 5" xfId="2275" xr:uid="{BD406991-9270-4F12-88C2-48D0CA93F7B9}"/>
    <cellStyle name="Normal 3 5 5 2" xfId="4871" xr:uid="{B1F35710-CDC5-4A25-97F1-68C2F3ED532B}"/>
    <cellStyle name="Normal 3 5 5 3" xfId="7451" xr:uid="{BCD70D5C-B49D-4051-91DB-4F5DD082CA04}"/>
    <cellStyle name="Normal 3 5 6" xfId="2276" xr:uid="{105F0721-1EAD-4882-978C-27982ADC5199}"/>
    <cellStyle name="Normal 3 5 6 2" xfId="4872" xr:uid="{9FB16FDF-D72E-4CAF-9960-495837DC5C19}"/>
    <cellStyle name="Normal 3 5 6 3" xfId="7452" xr:uid="{197601F2-75CB-47D2-A675-65E17D28BC8B}"/>
    <cellStyle name="Normal 3 5 7" xfId="2809" xr:uid="{027D10B0-2454-4B2D-9944-864F1D9B8D02}"/>
    <cellStyle name="Normal 3 5 8" xfId="5389" xr:uid="{776598E0-861C-4F00-A0E0-9661C5237CB9}"/>
    <cellStyle name="Normal 3 6" xfId="304" xr:uid="{BB54FE21-EEA2-43DD-B1D3-4A4482FC17D6}"/>
    <cellStyle name="Normal 3 6 2" xfId="2277" xr:uid="{67D2D02F-2EED-4CE3-B592-08C0D060ACE4}"/>
    <cellStyle name="Normal 3 6 2 2" xfId="4873" xr:uid="{EE5599B7-6569-4395-A3A5-BF4047C82A2B}"/>
    <cellStyle name="Normal 3 6 2 3" xfId="7453" xr:uid="{9CB27C3D-23FC-41B3-8E79-BC84BEB06658}"/>
    <cellStyle name="Normal 3 6 3" xfId="2278" xr:uid="{B2144F2E-29E1-42FC-B7A2-80C4BC0BDB7C}"/>
    <cellStyle name="Normal 3 6 3 2" xfId="4874" xr:uid="{281D7E2E-118F-4DA3-A663-2BBFA8CDA3BD}"/>
    <cellStyle name="Normal 3 6 3 3" xfId="7454" xr:uid="{93807761-B502-4C44-85E0-384C29187319}"/>
    <cellStyle name="Normal 3 6 4" xfId="2279" xr:uid="{0CC8AB41-09E1-4403-9692-D7AB54CF2EB9}"/>
    <cellStyle name="Normal 3 6 4 2" xfId="4875" xr:uid="{70AB8A9F-8920-4680-9A44-E67C92C2E766}"/>
    <cellStyle name="Normal 3 6 4 3" xfId="7455" xr:uid="{4112A0FC-4099-4674-8C1A-C70EDCECF27B}"/>
    <cellStyle name="Normal 3 6 5" xfId="2280" xr:uid="{F906B61E-8411-42DA-ADDC-8442565F34AF}"/>
    <cellStyle name="Normal 3 6 5 2" xfId="4876" xr:uid="{08C54783-F53A-4A23-A4C7-59CA04B027D4}"/>
    <cellStyle name="Normal 3 6 5 3" xfId="7456" xr:uid="{82A4F512-7A08-4872-8214-415042C2F726}"/>
    <cellStyle name="Normal 3 6 6" xfId="2656" xr:uid="{C9F97354-26EF-49B7-861E-552F9F1A7957}"/>
    <cellStyle name="Normal 3 6 7" xfId="2905" xr:uid="{C52FA11B-4EA1-4A0D-9F25-974C25FC6A68}"/>
    <cellStyle name="Normal 3 6 8" xfId="5485" xr:uid="{E405E627-6532-4032-A237-3891C04CF46D}"/>
    <cellStyle name="Normal 3 7" xfId="525" xr:uid="{1D3D7860-2D10-4846-AA25-B128DFDADBF2}"/>
    <cellStyle name="Normal 3 7 2" xfId="2281" xr:uid="{40516830-4937-42BA-9202-25A3C9CBFF7E}"/>
    <cellStyle name="Normal 3 7 2 2" xfId="4877" xr:uid="{35622E07-4F46-4DF0-992E-D8AC926E87DD}"/>
    <cellStyle name="Normal 3 7 2 3" xfId="7457" xr:uid="{04486C64-D186-4456-BF34-21F7070D4EBE}"/>
    <cellStyle name="Normal 3 7 3" xfId="2282" xr:uid="{19C73470-17E7-4836-B97A-3325AF13BA28}"/>
    <cellStyle name="Normal 3 7 3 2" xfId="4878" xr:uid="{F5672980-34B0-45B6-9F40-0A3B79DD8826}"/>
    <cellStyle name="Normal 3 7 3 3" xfId="7458" xr:uid="{2A3541BC-98C6-454B-8086-27B0225D6922}"/>
    <cellStyle name="Normal 3 7 4" xfId="2283" xr:uid="{A6DAC924-1165-437F-B483-280D3486640C}"/>
    <cellStyle name="Normal 3 7 4 2" xfId="4879" xr:uid="{5D544ECA-125D-4E5C-9CA0-B61AD163D32A}"/>
    <cellStyle name="Normal 3 7 4 3" xfId="7459" xr:uid="{338217F7-2116-449E-9795-2F3775154CDA}"/>
    <cellStyle name="Normal 3 7 5" xfId="3126" xr:uid="{16545818-1D10-4921-ADFB-3E29D51225B2}"/>
    <cellStyle name="Normal 3 7 6" xfId="5706" xr:uid="{58D155B3-E4AE-45B7-9817-11CE9AB141C5}"/>
    <cellStyle name="Normal 3 8" xfId="2284" xr:uid="{0B18E976-AB49-4382-B327-5557B9A992D4}"/>
    <cellStyle name="Normal 3 8 2" xfId="4880" xr:uid="{C2FEAA07-24CF-4744-971F-021E5ADB3FA8}"/>
    <cellStyle name="Normal 3 8 3" xfId="7460" xr:uid="{D657914B-FCB2-4ACF-99F6-5B8BE903C7E8}"/>
    <cellStyle name="Normal 3 9" xfId="2285" xr:uid="{E5E83157-1C98-4977-A89E-6211930186EC}"/>
    <cellStyle name="Normal 3 9 2" xfId="4881" xr:uid="{529F0AAF-F775-46D0-A57A-61B85A71EC55}"/>
    <cellStyle name="Normal 3 9 3" xfId="7461" xr:uid="{9EA102E1-0240-4621-A05B-939D1B676289}"/>
    <cellStyle name="Normal 4" xfId="80" xr:uid="{7DDF444F-9EE2-4076-B3FC-A9D9B1F0BD26}"/>
    <cellStyle name="Normal 4 10" xfId="2286" xr:uid="{D6876145-2E93-44B5-A1EE-0169052477E5}"/>
    <cellStyle name="Normal 4 10 2" xfId="4882" xr:uid="{16754DD3-C86E-4E05-8680-A695677616B6}"/>
    <cellStyle name="Normal 4 10 3" xfId="7462" xr:uid="{DD3C8C13-CAB9-459C-A137-2F3A1DFAFEC9}"/>
    <cellStyle name="Normal 4 11" xfId="2686" xr:uid="{17FCFD18-3EDD-460D-AB1B-86540A299235}"/>
    <cellStyle name="Normal 4 12" xfId="5266" xr:uid="{D9D2BD2C-0B51-48D5-BC67-E574B9DA49E7}"/>
    <cellStyle name="Normal 4 2" xfId="155" xr:uid="{7E35FF67-B49F-481A-98E4-3448EC7284A6}"/>
    <cellStyle name="Normal 4 2 2" xfId="251" xr:uid="{54513D76-0E8D-4197-862E-56CC49E16B37}"/>
    <cellStyle name="Normal 4 2 2 2" xfId="472" xr:uid="{CFCE9D68-0B6D-4031-BBD6-743DC21E78B3}"/>
    <cellStyle name="Normal 4 2 2 2 2" xfId="2287" xr:uid="{9B9440F6-B54F-4156-87F3-1C36064FA240}"/>
    <cellStyle name="Normal 4 2 2 2 2 2" xfId="4883" xr:uid="{9DBC02C1-CF49-43FC-8D27-936BC681C0E1}"/>
    <cellStyle name="Normal 4 2 2 2 2 3" xfId="7463" xr:uid="{2A6D128C-F93B-4409-93A2-A280A015B688}"/>
    <cellStyle name="Normal 4 2 2 2 3" xfId="2288" xr:uid="{2F01AF6C-33FE-4D49-90D3-6291433A2BA4}"/>
    <cellStyle name="Normal 4 2 2 2 3 2" xfId="4884" xr:uid="{C6712CCA-58AB-46AA-B1CD-1128F37A4EBA}"/>
    <cellStyle name="Normal 4 2 2 2 3 3" xfId="7464" xr:uid="{41772683-4254-4A5A-9436-8A50F4030CD0}"/>
    <cellStyle name="Normal 4 2 2 2 4" xfId="2289" xr:uid="{CDA82AEC-FD03-452C-B8DB-76744F6BD958}"/>
    <cellStyle name="Normal 4 2 2 2 4 2" xfId="4885" xr:uid="{E8A0B394-1C6C-4A49-B96B-8943DEEF4A30}"/>
    <cellStyle name="Normal 4 2 2 2 4 3" xfId="7465" xr:uid="{A0F88007-E5B8-4BEE-B4A5-5B604D9FA4B8}"/>
    <cellStyle name="Normal 4 2 2 2 5" xfId="3073" xr:uid="{912D8C89-5EED-4F78-AD17-968B6D887E42}"/>
    <cellStyle name="Normal 4 2 2 2 6" xfId="5653" xr:uid="{795F5B09-F3B4-4C1E-A989-EDDA4608E5EC}"/>
    <cellStyle name="Normal 4 2 2 3" xfId="693" xr:uid="{5CA93B6E-9888-4A44-BD56-0980F96F5602}"/>
    <cellStyle name="Normal 4 2 2 3 2" xfId="2290" xr:uid="{F7A4BF5F-1C08-4B79-8E18-FE1D920FE995}"/>
    <cellStyle name="Normal 4 2 2 3 2 2" xfId="4886" xr:uid="{78FFA406-88FE-438F-AF0D-C04C4BAAAECF}"/>
    <cellStyle name="Normal 4 2 2 3 2 3" xfId="7466" xr:uid="{29C1278F-8AE0-4C08-B3F4-CE3ECE8E2667}"/>
    <cellStyle name="Normal 4 2 2 3 3" xfId="2291" xr:uid="{B12EBBF4-5E41-464F-A2F2-3CAF4D8D59EE}"/>
    <cellStyle name="Normal 4 2 2 3 3 2" xfId="4887" xr:uid="{ACAEC06A-7F78-4CD6-B43E-B26443CD4564}"/>
    <cellStyle name="Normal 4 2 2 3 3 3" xfId="7467" xr:uid="{889C29FA-C4AD-48D3-B6FC-F879F2796CCE}"/>
    <cellStyle name="Normal 4 2 2 3 4" xfId="3294" xr:uid="{B1402990-DF72-4FD2-8A6C-95BFCD5755FC}"/>
    <cellStyle name="Normal 4 2 2 3 5" xfId="5874" xr:uid="{C9307A77-5EC7-43A2-B6EA-7426199CE3B6}"/>
    <cellStyle name="Normal 4 2 2 4" xfId="2292" xr:uid="{37F1C7AA-AA0E-4DD8-BE70-FD9DEF9D8682}"/>
    <cellStyle name="Normal 4 2 2 4 2" xfId="4888" xr:uid="{8E2CF413-382D-4407-94F6-E2FE06809E94}"/>
    <cellStyle name="Normal 4 2 2 4 3" xfId="7468" xr:uid="{4C052EB9-EFAD-4C86-BEBA-73A03C5A92C6}"/>
    <cellStyle name="Normal 4 2 2 5" xfId="2293" xr:uid="{CC15BEE9-D466-4C32-A0B8-5569F89CBF95}"/>
    <cellStyle name="Normal 4 2 2 5 2" xfId="4889" xr:uid="{9E4DEDBB-BF10-4B1D-8C0D-2DBF0BAFC81F}"/>
    <cellStyle name="Normal 4 2 2 5 3" xfId="7469" xr:uid="{1CE2CC6D-3E51-4475-ABFE-54096C9FB3A8}"/>
    <cellStyle name="Normal 4 2 2 6" xfId="2294" xr:uid="{76524596-0AA4-4584-9EF2-28BC9D5CFC79}"/>
    <cellStyle name="Normal 4 2 2 6 2" xfId="4890" xr:uid="{E2AD0FBE-D7CC-4581-9DFC-A17B6CBE2E1E}"/>
    <cellStyle name="Normal 4 2 2 6 3" xfId="7470" xr:uid="{F94ADC16-A511-4AA8-9D56-64E21A95B8CB}"/>
    <cellStyle name="Normal 4 2 2 7" xfId="2852" xr:uid="{00921CC2-4CDE-4385-878F-BA82E6E68CFD}"/>
    <cellStyle name="Normal 4 2 2 8" xfId="5432" xr:uid="{7F824B39-A6B0-466F-8BFF-1552C557CFFC}"/>
    <cellStyle name="Normal 4 2 3" xfId="377" xr:uid="{4FF0C0A2-B5E5-4D3E-B3F9-3673747F0FEA}"/>
    <cellStyle name="Normal 4 2 3 2" xfId="2295" xr:uid="{75C28858-D452-4D55-BAD9-08A9058FBDDF}"/>
    <cellStyle name="Normal 4 2 3 2 2" xfId="4891" xr:uid="{AD7D2A51-DF9B-48A5-A0EE-47CEBC0589D7}"/>
    <cellStyle name="Normal 4 2 3 2 3" xfId="7471" xr:uid="{A22E0A50-C7E6-4A08-8C1E-EA22D6D24D65}"/>
    <cellStyle name="Normal 4 2 3 3" xfId="2296" xr:uid="{EA5E972F-06E5-455A-A827-1A55FD16C5F1}"/>
    <cellStyle name="Normal 4 2 3 3 2" xfId="4892" xr:uid="{EC42DF7D-3140-4765-A49D-113B9F1F8651}"/>
    <cellStyle name="Normal 4 2 3 3 3" xfId="7472" xr:uid="{1BD73EAB-1D29-485B-B0A4-5B1B1E494692}"/>
    <cellStyle name="Normal 4 2 3 4" xfId="2297" xr:uid="{2FD2580F-4325-45E8-ABE2-1FD86CD8A064}"/>
    <cellStyle name="Normal 4 2 3 4 2" xfId="4893" xr:uid="{1318CC3E-F9DB-41C4-8155-7EF2A78D849A}"/>
    <cellStyle name="Normal 4 2 3 4 3" xfId="7473" xr:uid="{2A4A9EC9-0D2F-4E40-9807-987F0DAE8CE3}"/>
    <cellStyle name="Normal 4 2 3 5" xfId="2978" xr:uid="{9535BA01-BFAD-4C0F-B79D-54054D966328}"/>
    <cellStyle name="Normal 4 2 3 6" xfId="5558" xr:uid="{0CFF0DE1-3271-49D7-B3A0-874455CCA0FC}"/>
    <cellStyle name="Normal 4 2 4" xfId="598" xr:uid="{2549B431-F4C1-478A-9064-E7470420BBFC}"/>
    <cellStyle name="Normal 4 2 4 2" xfId="2298" xr:uid="{5F3C1F0C-915C-401A-BF9C-10A47522363D}"/>
    <cellStyle name="Normal 4 2 4 2 2" xfId="4894" xr:uid="{D20CF5EE-E071-4EAB-AB1A-3713CE801A0C}"/>
    <cellStyle name="Normal 4 2 4 2 3" xfId="7474" xr:uid="{D8A19A85-F093-4265-8CA4-9A843524839B}"/>
    <cellStyle name="Normal 4 2 4 3" xfId="2299" xr:uid="{7DD01743-61C6-4810-A731-3D9330FAEBF8}"/>
    <cellStyle name="Normal 4 2 4 3 2" xfId="4895" xr:uid="{4610D3B1-B336-47DD-A61E-1E56934FBE6F}"/>
    <cellStyle name="Normal 4 2 4 3 3" xfId="7475" xr:uid="{BFF46BA4-C4AA-4FB7-A225-685E38A26D44}"/>
    <cellStyle name="Normal 4 2 4 4" xfId="2300" xr:uid="{A16E9800-94AC-4B1B-B842-E0FC6C65A904}"/>
    <cellStyle name="Normal 4 2 4 4 2" xfId="4896" xr:uid="{28BB3DE1-4B33-425E-A4A5-947869C45ED8}"/>
    <cellStyle name="Normal 4 2 4 4 3" xfId="7476" xr:uid="{4A369E8E-4C06-4FE7-B96D-1F26F3A0033A}"/>
    <cellStyle name="Normal 4 2 4 5" xfId="3199" xr:uid="{2A2E2107-3B70-4C64-8737-65ABF34EBED7}"/>
    <cellStyle name="Normal 4 2 4 6" xfId="5779" xr:uid="{F21677F7-4E44-4AEA-8A7B-9A85BFCA0C30}"/>
    <cellStyle name="Normal 4 2 5" xfId="2301" xr:uid="{3C8ED9EA-E015-4A18-877C-CC43C5B94B6D}"/>
    <cellStyle name="Normal 4 2 5 2" xfId="4897" xr:uid="{5C7675CD-2700-4F05-B1C4-CF3BB2D59CB3}"/>
    <cellStyle name="Normal 4 2 5 3" xfId="7477" xr:uid="{C0BF4EA7-AC9B-40A5-AE27-0E468ADD907A}"/>
    <cellStyle name="Normal 4 2 6" xfId="2302" xr:uid="{90772744-D560-4A0F-9D4D-8C8C82C7C2CB}"/>
    <cellStyle name="Normal 4 2 6 2" xfId="4898" xr:uid="{F389543B-BA66-4564-A4AE-25E3791CCE40}"/>
    <cellStyle name="Normal 4 2 6 3" xfId="7478" xr:uid="{8EF047A6-2A16-449E-AD82-12DD6C8B5A9D}"/>
    <cellStyle name="Normal 4 2 7" xfId="2303" xr:uid="{53885E94-AA80-4CDE-B5EB-8D581356695B}"/>
    <cellStyle name="Normal 4 2 7 2" xfId="4899" xr:uid="{705CAD5B-88F6-4FCE-990F-6986247D96FE}"/>
    <cellStyle name="Normal 4 2 7 3" xfId="7479" xr:uid="{9B097881-EEE4-4B79-81A8-9C3897F3FEF0}"/>
    <cellStyle name="Normal 4 2 8" xfId="2756" xr:uid="{E306F7D1-9500-4B42-AD42-F1A0AC10A287}"/>
    <cellStyle name="Normal 4 2 9" xfId="5336" xr:uid="{561981C8-81BF-4BF0-805F-3D2EA241C5F3}"/>
    <cellStyle name="Normal 4 3" xfId="179" xr:uid="{82671B24-138A-40AD-95E2-AE7B7F31F852}"/>
    <cellStyle name="Normal 4 3 2" xfId="275" xr:uid="{DF030434-6949-458B-A8BD-4B91732F5A1A}"/>
    <cellStyle name="Normal 4 3 2 2" xfId="496" xr:uid="{5077DFAE-6EA2-411D-87C5-E28920E24BE6}"/>
    <cellStyle name="Normal 4 3 2 2 2" xfId="2304" xr:uid="{19EA53B8-6915-4F21-9039-8835241C8FD0}"/>
    <cellStyle name="Normal 4 3 2 2 2 2" xfId="4900" xr:uid="{881A1DB2-0204-4C6A-A5DD-8CD8E5F50C85}"/>
    <cellStyle name="Normal 4 3 2 2 2 3" xfId="7480" xr:uid="{63F430A4-A39B-491B-ABB1-D690C61E6F89}"/>
    <cellStyle name="Normal 4 3 2 2 3" xfId="2305" xr:uid="{FC7CFC48-18CE-4C61-81B9-BA4D6D3863C6}"/>
    <cellStyle name="Normal 4 3 2 2 3 2" xfId="4901" xr:uid="{651E9B22-2AD5-48A5-880F-FD5DD956D838}"/>
    <cellStyle name="Normal 4 3 2 2 3 3" xfId="7481" xr:uid="{D65DE278-2C20-4711-86D8-B1547C2CCA02}"/>
    <cellStyle name="Normal 4 3 2 2 4" xfId="2306" xr:uid="{16D19D58-0892-437A-A260-CCD9B2D259F6}"/>
    <cellStyle name="Normal 4 3 2 2 4 2" xfId="4902" xr:uid="{68974DBA-1D36-49E1-B2C6-2C9BD5749FD3}"/>
    <cellStyle name="Normal 4 3 2 2 4 3" xfId="7482" xr:uid="{F464CCBE-8F7E-4DE6-8121-FDF19DE9052F}"/>
    <cellStyle name="Normal 4 3 2 2 5" xfId="3097" xr:uid="{F909A54C-B173-4325-B9C0-EC4830F3EAC2}"/>
    <cellStyle name="Normal 4 3 2 2 6" xfId="5677" xr:uid="{FB3D558C-F8DF-4CE0-9898-92A4A1753CFA}"/>
    <cellStyle name="Normal 4 3 2 3" xfId="717" xr:uid="{AA8BE8B7-5A9A-445F-8FDD-DDE22A7D2909}"/>
    <cellStyle name="Normal 4 3 2 3 2" xfId="2307" xr:uid="{B1DEC544-CCD7-4D49-B1D0-2552F3C3F95C}"/>
    <cellStyle name="Normal 4 3 2 3 2 2" xfId="4903" xr:uid="{FD4ACD9A-371F-43EC-9A26-10947E48B0F1}"/>
    <cellStyle name="Normal 4 3 2 3 2 3" xfId="7483" xr:uid="{BCAC8A59-DF88-4DD1-A4FB-E0660CCDFD9C}"/>
    <cellStyle name="Normal 4 3 2 3 3" xfId="2308" xr:uid="{6C6CE182-8C58-4121-A831-B295E32696C6}"/>
    <cellStyle name="Normal 4 3 2 3 3 2" xfId="4904" xr:uid="{B4EA1708-338E-4888-8D4B-06EFCE08BF6F}"/>
    <cellStyle name="Normal 4 3 2 3 3 3" xfId="7484" xr:uid="{7DCB80EC-7055-4908-BC74-ACFFF2C1EB7E}"/>
    <cellStyle name="Normal 4 3 2 3 4" xfId="3318" xr:uid="{E5F3DA2B-9450-4836-A4AC-4681C525157B}"/>
    <cellStyle name="Normal 4 3 2 3 5" xfId="5898" xr:uid="{34F68453-6A0C-4669-82D2-88272956CD81}"/>
    <cellStyle name="Normal 4 3 2 4" xfId="2309" xr:uid="{A5AAF877-65A2-46C5-9DA8-B83B3F769229}"/>
    <cellStyle name="Normal 4 3 2 4 2" xfId="4905" xr:uid="{2CC416B2-8DEF-4D53-80A3-E361009DE24C}"/>
    <cellStyle name="Normal 4 3 2 4 3" xfId="7485" xr:uid="{D74F8DFF-F55D-4BD5-BEA3-6F961E6A2C58}"/>
    <cellStyle name="Normal 4 3 2 5" xfId="2310" xr:uid="{49243393-02B2-489B-911D-E4F096D4D74F}"/>
    <cellStyle name="Normal 4 3 2 5 2" xfId="4906" xr:uid="{1E34A45C-4772-4A68-AC73-5A55541EBC14}"/>
    <cellStyle name="Normal 4 3 2 5 3" xfId="7486" xr:uid="{63CA11C4-8A5B-4F52-9C79-A0352C9BC774}"/>
    <cellStyle name="Normal 4 3 2 6" xfId="2311" xr:uid="{1613D2C3-EC3B-4D4E-B9C1-D39C4906F121}"/>
    <cellStyle name="Normal 4 3 2 6 2" xfId="4907" xr:uid="{F6521569-CD6C-4341-87B5-28FCA07F787E}"/>
    <cellStyle name="Normal 4 3 2 6 3" xfId="7487" xr:uid="{AB36988F-6FC7-4DFE-815B-AFA4A0721822}"/>
    <cellStyle name="Normal 4 3 2 7" xfId="2876" xr:uid="{6D68C538-FF18-4C03-8353-A821329F0C1E}"/>
    <cellStyle name="Normal 4 3 2 8" xfId="5456" xr:uid="{FA8BD3EF-EBC2-4ABF-9709-13A9609E189A}"/>
    <cellStyle name="Normal 4 3 3" xfId="401" xr:uid="{B2763449-96B8-4234-94C7-7AFEEDE8911E}"/>
    <cellStyle name="Normal 4 3 3 2" xfId="2312" xr:uid="{06EF886D-186F-40A8-AA46-04B53CE7C377}"/>
    <cellStyle name="Normal 4 3 3 2 2" xfId="4908" xr:uid="{6FA8CB91-727A-4655-9AF7-C68E4BD74BD3}"/>
    <cellStyle name="Normal 4 3 3 2 3" xfId="7488" xr:uid="{F391FD0A-E74B-4D78-AF22-804FCE17FD97}"/>
    <cellStyle name="Normal 4 3 3 3" xfId="2313" xr:uid="{F3D76880-D2E4-4338-B7D5-F2CE78737DA6}"/>
    <cellStyle name="Normal 4 3 3 3 2" xfId="4909" xr:uid="{1AE2246D-FF1F-46A6-A785-F6EB6770DC15}"/>
    <cellStyle name="Normal 4 3 3 3 3" xfId="7489" xr:uid="{7778C1DA-DF84-442D-9E1D-465717BE44E0}"/>
    <cellStyle name="Normal 4 3 3 4" xfId="2314" xr:uid="{2FBBB4AB-E54A-4423-B662-A8490F1044FF}"/>
    <cellStyle name="Normal 4 3 3 4 2" xfId="4910" xr:uid="{194B6F24-8360-4B3C-97F9-D80278F5E361}"/>
    <cellStyle name="Normal 4 3 3 4 3" xfId="7490" xr:uid="{8F538FE6-DE51-40B5-BE45-2EA96EC3F7BC}"/>
    <cellStyle name="Normal 4 3 3 5" xfId="3002" xr:uid="{F3BC04B8-B138-4932-901F-EB2A019D31A2}"/>
    <cellStyle name="Normal 4 3 3 6" xfId="5582" xr:uid="{56BC91CB-6EA8-409B-8BEB-2A03BE576BF2}"/>
    <cellStyle name="Normal 4 3 4" xfId="622" xr:uid="{C7FD4458-75C1-4EAB-8BE7-D6AABBBFF883}"/>
    <cellStyle name="Normal 4 3 4 2" xfId="2315" xr:uid="{F2FB71FB-F2A7-43E2-9BE4-AC432C7108E8}"/>
    <cellStyle name="Normal 4 3 4 2 2" xfId="4911" xr:uid="{639587BD-3EDB-45B3-86E0-A23EC6239BA5}"/>
    <cellStyle name="Normal 4 3 4 2 3" xfId="7491" xr:uid="{211C7D52-9157-4573-BCF4-4B6489FDA93A}"/>
    <cellStyle name="Normal 4 3 4 3" xfId="2316" xr:uid="{DAFB47BF-E5DB-4526-9351-AA065E84BB3B}"/>
    <cellStyle name="Normal 4 3 4 3 2" xfId="4912" xr:uid="{92CC7C2F-7E74-47C1-A243-5BB6D30F3B59}"/>
    <cellStyle name="Normal 4 3 4 3 3" xfId="7492" xr:uid="{F54C4A46-162D-4D56-8F98-EBC33FD2E11B}"/>
    <cellStyle name="Normal 4 3 4 4" xfId="2317" xr:uid="{42A57B42-4C89-4E4E-9898-8D857547F08A}"/>
    <cellStyle name="Normal 4 3 4 4 2" xfId="4913" xr:uid="{A8C5D117-D4F6-44EA-BD57-DA8AC3405926}"/>
    <cellStyle name="Normal 4 3 4 4 3" xfId="7493" xr:uid="{2C82D3CE-3E76-4116-8FE0-7DA8D564C2FA}"/>
    <cellStyle name="Normal 4 3 4 5" xfId="3223" xr:uid="{9754BAA0-DFDB-43C0-8846-DB8613B5EA19}"/>
    <cellStyle name="Normal 4 3 4 6" xfId="5803" xr:uid="{AA3BE91C-4458-432A-B368-338F2D49B893}"/>
    <cellStyle name="Normal 4 3 5" xfId="2318" xr:uid="{1EB9AF89-C2FB-48D0-A1F4-FC5F3308A1C7}"/>
    <cellStyle name="Normal 4 3 5 2" xfId="4914" xr:uid="{F800BF16-46B2-4823-9316-18BC21A9F34E}"/>
    <cellStyle name="Normal 4 3 5 3" xfId="7494" xr:uid="{A83A055F-B8A7-43CB-B0C9-FF9FDD87CA08}"/>
    <cellStyle name="Normal 4 3 6" xfId="2319" xr:uid="{8B46B7EA-FF4D-4F0E-B0E6-5B9739F77D42}"/>
    <cellStyle name="Normal 4 3 6 2" xfId="4915" xr:uid="{B5168E75-6B06-4630-B46C-FB9838D90C3C}"/>
    <cellStyle name="Normal 4 3 6 3" xfId="7495" xr:uid="{9ADE950A-E8FA-4E60-864A-C36623388FE1}"/>
    <cellStyle name="Normal 4 3 7" xfId="2320" xr:uid="{FBA9C7FC-91B8-4B42-857E-5B59ABBD12D3}"/>
    <cellStyle name="Normal 4 3 7 2" xfId="4916" xr:uid="{4427DADD-9145-4260-9987-39BA3D9BFAAB}"/>
    <cellStyle name="Normal 4 3 7 3" xfId="7496" xr:uid="{D9FC5A16-2F69-4F10-8A76-B18D7464CB79}"/>
    <cellStyle name="Normal 4 3 8" xfId="2780" xr:uid="{18576EC0-52F2-4D5F-B751-F2D9A824FFA5}"/>
    <cellStyle name="Normal 4 3 9" xfId="5360" xr:uid="{525AAA29-38FB-4001-9A8D-5AE54CD8CF02}"/>
    <cellStyle name="Normal 4 4" xfId="113" xr:uid="{4B3BF531-8783-4211-AF83-58B6DE838520}"/>
    <cellStyle name="Normal 4 4 2" xfId="339" xr:uid="{9D465950-B256-4D00-8448-0B7BF62D10AE}"/>
    <cellStyle name="Normal 4 4 2 2" xfId="2321" xr:uid="{56AA2554-CE18-4EA8-B2AE-7337FEC161C5}"/>
    <cellStyle name="Normal 4 4 2 2 2" xfId="4917" xr:uid="{A515B82F-87AC-4218-B455-D2BDBC7E3C81}"/>
    <cellStyle name="Normal 4 4 2 2 3" xfId="7497" xr:uid="{578410E0-84F2-4B1A-BA43-395F09AFCFE5}"/>
    <cellStyle name="Normal 4 4 2 3" xfId="2322" xr:uid="{9D8629D2-E95F-4C6F-9127-49D08A2067B9}"/>
    <cellStyle name="Normal 4 4 2 3 2" xfId="4918" xr:uid="{D5EF7BD2-060D-472B-BCAD-AC4E75DAB95F}"/>
    <cellStyle name="Normal 4 4 2 3 3" xfId="7498" xr:uid="{01E3F246-2026-4F94-9FE5-4BC3CB3DA207}"/>
    <cellStyle name="Normal 4 4 2 4" xfId="2323" xr:uid="{5B7EE5DB-29EA-4BFF-9406-A69AA3BFC94F}"/>
    <cellStyle name="Normal 4 4 2 4 2" xfId="4919" xr:uid="{5A103150-7A04-40DA-88F8-0743021312F7}"/>
    <cellStyle name="Normal 4 4 2 4 3" xfId="7499" xr:uid="{DC8A920E-FC48-4414-8945-DC3A2F599AE6}"/>
    <cellStyle name="Normal 4 4 2 5" xfId="2940" xr:uid="{C395C7EE-3E8A-47B3-A986-56E286DBD8CB}"/>
    <cellStyle name="Normal 4 4 2 6" xfId="5520" xr:uid="{A50A22AB-222F-4CBD-87DD-4B429C89D841}"/>
    <cellStyle name="Normal 4 4 3" xfId="560" xr:uid="{E1D7F8AF-7E74-48DE-99F4-A8227B510042}"/>
    <cellStyle name="Normal 4 4 3 2" xfId="2324" xr:uid="{5E5D9876-0853-4D5E-8E03-F0EE410A144B}"/>
    <cellStyle name="Normal 4 4 3 2 2" xfId="4920" xr:uid="{E3967E55-CB99-404F-89BE-ED0D6A168A81}"/>
    <cellStyle name="Normal 4 4 3 2 3" xfId="7500" xr:uid="{89035AC7-6689-42A7-86BC-ACEBE099BF1F}"/>
    <cellStyle name="Normal 4 4 3 3" xfId="2325" xr:uid="{C034F727-E0FC-4CB6-81E4-8929CDC586DC}"/>
    <cellStyle name="Normal 4 4 3 3 2" xfId="4921" xr:uid="{131E1958-2FDF-48E0-8D63-92EEA871289E}"/>
    <cellStyle name="Normal 4 4 3 3 3" xfId="7501" xr:uid="{AE8EDD1D-F070-4667-9277-F6EB970815E2}"/>
    <cellStyle name="Normal 4 4 3 4" xfId="3161" xr:uid="{EE665CD8-87D1-4549-AFB8-A3D6A590F979}"/>
    <cellStyle name="Normal 4 4 3 5" xfId="5741" xr:uid="{CFC3BC56-6CBD-479B-A574-76D08AF0E4A4}"/>
    <cellStyle name="Normal 4 4 4" xfId="2326" xr:uid="{B303BFB1-59EF-44AE-BDCC-A651C33C9686}"/>
    <cellStyle name="Normal 4 4 4 2" xfId="4922" xr:uid="{6F306F46-9638-4290-9055-F09134776900}"/>
    <cellStyle name="Normal 4 4 4 3" xfId="7502" xr:uid="{0D6D78CE-E425-441F-A08C-B33A55D4C1C8}"/>
    <cellStyle name="Normal 4 4 5" xfId="2327" xr:uid="{986D71EF-8359-471C-9F0B-B9A21CB7E645}"/>
    <cellStyle name="Normal 4 4 5 2" xfId="4923" xr:uid="{0A4176C3-9109-4618-9B5B-8D42B6872C3F}"/>
    <cellStyle name="Normal 4 4 5 3" xfId="7503" xr:uid="{614CC39A-0227-44CC-81E2-60FE459180A5}"/>
    <cellStyle name="Normal 4 4 6" xfId="2328" xr:uid="{FA5804B8-220B-486F-A935-A84CD0C5BE5E}"/>
    <cellStyle name="Normal 4 4 6 2" xfId="4924" xr:uid="{773FB018-EE90-41C9-B19B-391A33B09DBD}"/>
    <cellStyle name="Normal 4 4 6 3" xfId="7504" xr:uid="{9E4B63DA-46B9-4E9B-B0C9-0B201B921FEE}"/>
    <cellStyle name="Normal 4 4 7" xfId="2718" xr:uid="{7E4209B8-D47C-4D3E-9A00-F9F23CF7C695}"/>
    <cellStyle name="Normal 4 4 8" xfId="5298" xr:uid="{A5C49146-77BB-4FA0-869C-46399F12648A}"/>
    <cellStyle name="Normal 4 5" xfId="211" xr:uid="{BFE3F10B-5387-4783-ADC6-4DECDF9E8370}"/>
    <cellStyle name="Normal 4 5 2" xfId="432" xr:uid="{5E0A9D5D-5403-4C53-AE1F-9B8C8C6DB767}"/>
    <cellStyle name="Normal 4 5 2 2" xfId="2329" xr:uid="{3BA14B49-B0CD-45C8-AF68-100B7C1C33CF}"/>
    <cellStyle name="Normal 4 5 2 2 2" xfId="4925" xr:uid="{4356A967-E530-462A-8D2C-F01BC71E80C2}"/>
    <cellStyle name="Normal 4 5 2 2 3" xfId="7505" xr:uid="{BCEBA156-6FB5-491A-9A8A-DB11C8DC2A83}"/>
    <cellStyle name="Normal 4 5 2 3" xfId="2330" xr:uid="{0B9E2F67-114C-4F7D-818D-6CC735858B30}"/>
    <cellStyle name="Normal 4 5 2 3 2" xfId="4926" xr:uid="{8C305315-C960-45A1-ADB2-D7E600679E36}"/>
    <cellStyle name="Normal 4 5 2 3 3" xfId="7506" xr:uid="{FCE7CC95-7BC9-4585-850F-93E9F583C773}"/>
    <cellStyle name="Normal 4 5 2 4" xfId="2331" xr:uid="{B4D10AED-E4D6-4D32-B9D5-53BBD0F44866}"/>
    <cellStyle name="Normal 4 5 2 4 2" xfId="4927" xr:uid="{F68CA356-7CD9-4D03-9C19-9D6B3DC66ABD}"/>
    <cellStyle name="Normal 4 5 2 4 3" xfId="7507" xr:uid="{C23954D9-8E23-468C-880D-D8597AC4B491}"/>
    <cellStyle name="Normal 4 5 2 5" xfId="3033" xr:uid="{AFECB03A-3E1E-4AD6-9D84-7779BB5FEC4D}"/>
    <cellStyle name="Normal 4 5 2 6" xfId="5613" xr:uid="{E06A4F1C-6F88-49B7-B019-FE6F8D5706FD}"/>
    <cellStyle name="Normal 4 5 3" xfId="653" xr:uid="{34162D31-F8F8-44E3-83ED-C58C300F3057}"/>
    <cellStyle name="Normal 4 5 3 2" xfId="2332" xr:uid="{F1380D34-9013-41FA-83FC-28F84246201D}"/>
    <cellStyle name="Normal 4 5 3 2 2" xfId="4928" xr:uid="{42D46ED4-7710-4B42-810D-C252E216F3A8}"/>
    <cellStyle name="Normal 4 5 3 2 3" xfId="7508" xr:uid="{FCBFCFB6-BEBE-4345-A3E8-CA35F6131C78}"/>
    <cellStyle name="Normal 4 5 3 3" xfId="2333" xr:uid="{DCDF4E96-3A68-4DAB-B4A7-7C6899606FF0}"/>
    <cellStyle name="Normal 4 5 3 3 2" xfId="4929" xr:uid="{08E2A9AC-00D1-4F72-ABD7-5BD4BE8D5930}"/>
    <cellStyle name="Normal 4 5 3 3 3" xfId="7509" xr:uid="{AF36059A-74A7-4AC2-ABD5-B74493AD105E}"/>
    <cellStyle name="Normal 4 5 3 4" xfId="3254" xr:uid="{D41C8C89-F0FE-46D8-B6A2-1ABFA1E91AF8}"/>
    <cellStyle name="Normal 4 5 3 5" xfId="5834" xr:uid="{89CB57AB-01E6-4FE3-85F2-88D99370C9DF}"/>
    <cellStyle name="Normal 4 5 4" xfId="2334" xr:uid="{A2BC3964-A300-4BCC-8012-AB9281A917C0}"/>
    <cellStyle name="Normal 4 5 4 2" xfId="4930" xr:uid="{E730CB54-E5CA-44B5-97B7-B6149BED87F3}"/>
    <cellStyle name="Normal 4 5 4 3" xfId="7510" xr:uid="{12B92C0B-CE4F-411E-90BD-D8848610544D}"/>
    <cellStyle name="Normal 4 5 5" xfId="2335" xr:uid="{7C4C25EE-F726-4A50-933A-0B83AB15D0CE}"/>
    <cellStyle name="Normal 4 5 5 2" xfId="4931" xr:uid="{5B21CCAF-9AF6-4107-8C6B-A097EBCBD483}"/>
    <cellStyle name="Normal 4 5 5 3" xfId="7511" xr:uid="{1EEAFDFB-03EA-414D-B38C-B5794293BFAB}"/>
    <cellStyle name="Normal 4 5 6" xfId="2336" xr:uid="{2B78E65A-DD12-4523-A7CA-51003B316F45}"/>
    <cellStyle name="Normal 4 5 6 2" xfId="4932" xr:uid="{56DC6F74-4479-4D75-8771-D263452CB72B}"/>
    <cellStyle name="Normal 4 5 6 3" xfId="7512" xr:uid="{82E9BDA9-6287-4640-AA6F-F7921CBA196E}"/>
    <cellStyle name="Normal 4 5 7" xfId="2812" xr:uid="{13BB9DC9-24E0-43A5-8704-B591C2DD4BF5}"/>
    <cellStyle name="Normal 4 5 8" xfId="5392" xr:uid="{F62E523B-884D-4E82-8C2D-5644D8834AC8}"/>
    <cellStyle name="Normal 4 6" xfId="306" xr:uid="{72CB90E4-4970-4097-B913-ECB9529A8834}"/>
    <cellStyle name="Normal 4 6 2" xfId="2337" xr:uid="{487DE373-2FA6-4437-96A0-2443737667AE}"/>
    <cellStyle name="Normal 4 6 2 2" xfId="4933" xr:uid="{EE418528-E434-4E83-A789-9E712E4C0167}"/>
    <cellStyle name="Normal 4 6 2 3" xfId="7513" xr:uid="{B2AE97A1-121E-4735-87D5-4F0EC5AF2120}"/>
    <cellStyle name="Normal 4 6 3" xfId="2338" xr:uid="{3751C87B-9E16-43AC-8C8B-6B1288F83FB6}"/>
    <cellStyle name="Normal 4 6 3 2" xfId="4934" xr:uid="{410F7FC9-4E00-4467-9CB5-AD5B12D79B95}"/>
    <cellStyle name="Normal 4 6 3 3" xfId="7514" xr:uid="{29F6D05C-0F45-4E02-9B1F-9D969104DEB7}"/>
    <cellStyle name="Normal 4 6 4" xfId="2339" xr:uid="{470DD65B-81E8-4820-97CA-E385C798E30A}"/>
    <cellStyle name="Normal 4 6 4 2" xfId="4935" xr:uid="{4F49D715-815F-454C-92A6-8386EE9D55FB}"/>
    <cellStyle name="Normal 4 6 4 3" xfId="7515" xr:uid="{9478943D-3A28-49A9-9EBD-F542BC92D243}"/>
    <cellStyle name="Normal 4 6 5" xfId="2340" xr:uid="{6CA970B8-3975-4058-989D-DE814914CC48}"/>
    <cellStyle name="Normal 4 6 5 2" xfId="4936" xr:uid="{162D65FB-6AD7-4B6E-93EA-6F3711239DB6}"/>
    <cellStyle name="Normal 4 6 5 3" xfId="7516" xr:uid="{88CF7C65-55F0-413B-924F-4F425278628A}"/>
    <cellStyle name="Normal 4 6 6" xfId="2657" xr:uid="{BD449A3A-B125-4D1D-BB79-C212DA9BEAFE}"/>
    <cellStyle name="Normal 4 6 7" xfId="2907" xr:uid="{A4EA9DF6-B4C7-4E12-AE11-451BC750B508}"/>
    <cellStyle name="Normal 4 6 8" xfId="5487" xr:uid="{8F5254B6-9796-4DD0-8FB9-4DAF75D1A78B}"/>
    <cellStyle name="Normal 4 7" xfId="527" xr:uid="{FD27F16F-3928-4D75-9852-865EF49CD1B7}"/>
    <cellStyle name="Normal 4 7 2" xfId="2341" xr:uid="{BFCFCDC0-CF8C-4C81-9F5B-B872874F8A0A}"/>
    <cellStyle name="Normal 4 7 2 2" xfId="4937" xr:uid="{E186CDD1-DDEB-4581-8893-7A7210F4D366}"/>
    <cellStyle name="Normal 4 7 2 3" xfId="7517" xr:uid="{FE1DB6FD-22CA-4ECE-AB20-EC4AE8A35103}"/>
    <cellStyle name="Normal 4 7 3" xfId="2342" xr:uid="{A12DD529-F0A6-434E-BD68-CC576475B95D}"/>
    <cellStyle name="Normal 4 7 3 2" xfId="4938" xr:uid="{F2C707BB-DDAB-4085-98B3-A5ADC3517513}"/>
    <cellStyle name="Normal 4 7 3 3" xfId="7518" xr:uid="{953AD32D-38F5-4246-9F33-CD461DF72328}"/>
    <cellStyle name="Normal 4 7 4" xfId="2343" xr:uid="{2BC17E1C-CDE2-4094-8B8F-5FAD3D25BDC7}"/>
    <cellStyle name="Normal 4 7 4 2" xfId="4939" xr:uid="{A1B1C903-074F-4A13-B8CF-09C91DB38D5F}"/>
    <cellStyle name="Normal 4 7 4 3" xfId="7519" xr:uid="{9AF9A6B3-C2B5-45CA-A966-722342FD3BDF}"/>
    <cellStyle name="Normal 4 7 5" xfId="3128" xr:uid="{F3E42080-CD73-4F7F-A5C0-B2DD1282B0BD}"/>
    <cellStyle name="Normal 4 7 6" xfId="5708" xr:uid="{F2382CAB-D467-48CF-B99C-E99D207E86E8}"/>
    <cellStyle name="Normal 4 8" xfId="2344" xr:uid="{AA001999-4E2D-4270-9828-E2F7AE28B9E0}"/>
    <cellStyle name="Normal 4 8 2" xfId="4940" xr:uid="{468DB24C-F1CA-4CE5-B6E5-509DB63C27C5}"/>
    <cellStyle name="Normal 4 8 3" xfId="7520" xr:uid="{04A8D174-F63B-445C-95F4-066091A9FF63}"/>
    <cellStyle name="Normal 4 9" xfId="2345" xr:uid="{434A8622-5225-4075-A398-5A65163AF8E3}"/>
    <cellStyle name="Normal 4 9 2" xfId="4941" xr:uid="{10995336-D636-4A4E-9BB9-6FDC4D5B9D7C}"/>
    <cellStyle name="Normal 4 9 3" xfId="7521" xr:uid="{A79CA69A-75F7-476C-9170-39E3CC6FF6AE}"/>
    <cellStyle name="Normal 5" xfId="94" xr:uid="{65552993-4C8F-40E2-AD73-979746A658A6}"/>
    <cellStyle name="Normal 5 10" xfId="2700" xr:uid="{8A1C8E21-FE1B-4477-9677-D4438FC0FBE1}"/>
    <cellStyle name="Normal 5 11" xfId="5280" xr:uid="{712A65AB-14FB-423B-AB08-7A2A2628A17D}"/>
    <cellStyle name="Normal 5 2" xfId="60" xr:uid="{67A5E288-DEEF-4F5C-8677-37EB2A5C4375}"/>
    <cellStyle name="Normal 5 3" xfId="225" xr:uid="{0982F8D9-FB3B-4E73-8FD3-E7BD4597AF59}"/>
    <cellStyle name="Normal 5 3 2" xfId="446" xr:uid="{DF1B5C3D-EF53-4C5B-B811-1E57125AE5C3}"/>
    <cellStyle name="Normal 5 3 2 2" xfId="2346" xr:uid="{36DEF9BA-E723-4692-A7F4-1B9BFBB67445}"/>
    <cellStyle name="Normal 5 3 2 2 2" xfId="4942" xr:uid="{A7B5F289-6AF7-49D7-85D7-9F6395C0DC06}"/>
    <cellStyle name="Normal 5 3 2 2 3" xfId="7522" xr:uid="{679661FB-C6C5-4BCF-B90C-3DC27CCF3267}"/>
    <cellStyle name="Normal 5 3 2 3" xfId="2347" xr:uid="{2B5F6773-A198-46BF-8B1B-D616F9F6BC5C}"/>
    <cellStyle name="Normal 5 3 2 3 2" xfId="4943" xr:uid="{753D1310-A78F-4B87-890F-6B6A42825D41}"/>
    <cellStyle name="Normal 5 3 2 3 3" xfId="7523" xr:uid="{9378328C-F47D-4F43-8DD6-C31F49222313}"/>
    <cellStyle name="Normal 5 3 2 4" xfId="2348" xr:uid="{BC69A194-5795-4170-9AF6-F1254AEDB11B}"/>
    <cellStyle name="Normal 5 3 2 4 2" xfId="4944" xr:uid="{78620D3A-F552-429C-B4D3-01AFA26D8493}"/>
    <cellStyle name="Normal 5 3 2 4 3" xfId="7524" xr:uid="{3F8F65CB-7614-4390-863F-6A3A55CFBF5C}"/>
    <cellStyle name="Normal 5 3 2 5" xfId="3047" xr:uid="{31CEB4E8-8FDD-4755-B7A4-C81C25088B08}"/>
    <cellStyle name="Normal 5 3 2 6" xfId="5627" xr:uid="{0BA4E0B3-2041-44C4-BA23-445E536A4358}"/>
    <cellStyle name="Normal 5 3 3" xfId="667" xr:uid="{140511D4-55CE-4CCF-ABAB-526B4F7FC033}"/>
    <cellStyle name="Normal 5 3 3 2" xfId="2349" xr:uid="{DA5BB2FE-81B1-4E18-983E-3A61F80F529F}"/>
    <cellStyle name="Normal 5 3 3 2 2" xfId="4945" xr:uid="{0512FC69-05E5-4D11-A07E-2021A57E0D30}"/>
    <cellStyle name="Normal 5 3 3 2 3" xfId="7525" xr:uid="{E0A21B7B-2205-4249-B1CC-84DA5DE05EB2}"/>
    <cellStyle name="Normal 5 3 3 3" xfId="2350" xr:uid="{69EF8171-B162-4CD7-BA76-54DB884547E0}"/>
    <cellStyle name="Normal 5 3 3 3 2" xfId="4946" xr:uid="{D6C320C8-9E2B-4586-A268-51D081106978}"/>
    <cellStyle name="Normal 5 3 3 3 3" xfId="7526" xr:uid="{F3F0CCB7-87CA-425F-9E6D-58CB2DA12346}"/>
    <cellStyle name="Normal 5 3 3 4" xfId="3268" xr:uid="{7E93DA4D-ECB5-4516-8E54-5ACEF850BA6A}"/>
    <cellStyle name="Normal 5 3 3 5" xfId="5848" xr:uid="{BC381523-E054-46B3-8300-AE78BAC63A60}"/>
    <cellStyle name="Normal 5 3 4" xfId="2351" xr:uid="{C0BFC911-799B-4E11-A659-9ECD02ED5385}"/>
    <cellStyle name="Normal 5 3 4 2" xfId="4947" xr:uid="{6F95D2A4-1CFF-41E2-9F9C-85D42F6C3A4E}"/>
    <cellStyle name="Normal 5 3 4 3" xfId="7527" xr:uid="{44DA3DE7-3A5A-499E-818A-BE5B71130094}"/>
    <cellStyle name="Normal 5 3 5" xfId="2352" xr:uid="{6524D8C6-E181-4040-A6D5-9236FD0020F4}"/>
    <cellStyle name="Normal 5 3 5 2" xfId="4948" xr:uid="{2D407EB4-A501-4ED2-8822-37E8DBBD63E7}"/>
    <cellStyle name="Normal 5 3 5 3" xfId="7528" xr:uid="{C425A503-91AD-4E35-B890-485C0314F32B}"/>
    <cellStyle name="Normal 5 3 6" xfId="2353" xr:uid="{DC71053D-A338-45F1-8862-1D717945EC3C}"/>
    <cellStyle name="Normal 5 3 6 2" xfId="4949" xr:uid="{4FA90C35-1B16-45C9-BF1A-742F8265FDFE}"/>
    <cellStyle name="Normal 5 3 6 3" xfId="7529" xr:uid="{1BA09D5C-5E7C-49D4-AF2C-FE7A87D8469A}"/>
    <cellStyle name="Normal 5 3 7" xfId="2826" xr:uid="{A942F2ED-9131-4E51-9A51-F5BF3F4200D1}"/>
    <cellStyle name="Normal 5 3 8" xfId="5406" xr:uid="{C4983B9B-D82A-4801-8986-1BD576281F2D}"/>
    <cellStyle name="Normal 5 4" xfId="320" xr:uid="{D61E2322-7A8C-412D-ADE7-F59503D6E07B}"/>
    <cellStyle name="Normal 5 4 2" xfId="2354" xr:uid="{D1702DB8-F035-48A3-A359-9ED1C6526EF7}"/>
    <cellStyle name="Normal 5 4 2 2" xfId="4950" xr:uid="{92F4213C-C34F-4E80-843B-9B9828A1173A}"/>
    <cellStyle name="Normal 5 4 2 3" xfId="7530" xr:uid="{B56D4141-26B0-47BF-8E72-7EA4C340FE2A}"/>
    <cellStyle name="Normal 5 4 3" xfId="2355" xr:uid="{7661E654-E9F3-4BDE-8CA5-B8F8C1F0E4D8}"/>
    <cellStyle name="Normal 5 4 3 2" xfId="4951" xr:uid="{3088C007-94EE-4441-99E8-CA40D84DB144}"/>
    <cellStyle name="Normal 5 4 3 3" xfId="7531" xr:uid="{76388F62-8A65-40AB-9BF5-E5031B3907BD}"/>
    <cellStyle name="Normal 5 4 4" xfId="2356" xr:uid="{9F982A57-BE18-4248-B062-C2485B494C23}"/>
    <cellStyle name="Normal 5 4 4 2" xfId="4952" xr:uid="{F2D96FD7-943A-44DA-BE7B-70266A4ACD7E}"/>
    <cellStyle name="Normal 5 4 4 3" xfId="7532" xr:uid="{D5FF88A4-31CB-42F2-BE49-2C534C8311C8}"/>
    <cellStyle name="Normal 5 4 5" xfId="2921" xr:uid="{BFF2D26F-9175-4948-8567-F6AE9A2C810E}"/>
    <cellStyle name="Normal 5 4 6" xfId="5501" xr:uid="{2F155485-2353-4E35-8DDA-06C39E620772}"/>
    <cellStyle name="Normal 5 5" xfId="541" xr:uid="{22219E7E-AFC9-423A-8607-1B4C11FCFF06}"/>
    <cellStyle name="Normal 5 5 2" xfId="2357" xr:uid="{A6D778EC-30AC-45D2-9204-28EF29E51827}"/>
    <cellStyle name="Normal 5 5 2 2" xfId="4953" xr:uid="{6A97E296-0EAC-4F60-9A52-8C73C191AB5A}"/>
    <cellStyle name="Normal 5 5 2 3" xfId="7533" xr:uid="{27F9D2B0-B770-4067-A8AE-2C05B9E35D19}"/>
    <cellStyle name="Normal 5 5 3" xfId="2358" xr:uid="{CF879583-55DB-40AB-AACB-60B677E7CA21}"/>
    <cellStyle name="Normal 5 5 3 2" xfId="4954" xr:uid="{0FD28B08-80B7-457E-99DD-3C15C496B97C}"/>
    <cellStyle name="Normal 5 5 3 3" xfId="7534" xr:uid="{1BAAD71E-2F0E-4FD5-B795-D949FB23EA0C}"/>
    <cellStyle name="Normal 5 5 4" xfId="3142" xr:uid="{3BAB2750-9367-4A01-B119-F040A931BB8A}"/>
    <cellStyle name="Normal 5 5 5" xfId="5722" xr:uid="{865D9524-EED7-4A92-9D3C-E697C3A539BC}"/>
    <cellStyle name="Normal 5 6" xfId="733" xr:uid="{4929B194-CCBA-476B-AB30-B138FB63E729}"/>
    <cellStyle name="Normal 5 6 2" xfId="2359" xr:uid="{16AB764F-FE7C-4FF4-B309-A5BF94028AF6}"/>
    <cellStyle name="Normal 5 6 2 2" xfId="4955" xr:uid="{C5178227-67EE-4991-A2D1-19A622982476}"/>
    <cellStyle name="Normal 5 6 2 3" xfId="7535" xr:uid="{B4F7E7A4-D0D5-40FC-84DB-84212E8B735E}"/>
    <cellStyle name="Normal 5 6 3" xfId="2360" xr:uid="{C55927DB-A419-4E70-96F7-108D4E9B01BD}"/>
    <cellStyle name="Normal 5 6 3 2" xfId="4956" xr:uid="{3B783B57-2D1A-4F46-9023-1D00C2695F1C}"/>
    <cellStyle name="Normal 5 6 3 3" xfId="7536" xr:uid="{7F1C3741-9E31-4841-9452-BF0ABC41BF0A}"/>
    <cellStyle name="Normal 5 6 4" xfId="3334" xr:uid="{5D4024DC-963D-459A-AAAB-717F4C34EE4E}"/>
    <cellStyle name="Normal 5 6 5" xfId="5914" xr:uid="{7704EC3B-87A8-4BFC-A58A-9A41AB51256A}"/>
    <cellStyle name="Normal 5 7" xfId="2361" xr:uid="{CACCEB9E-A3C6-451E-8B8A-5866D4BFA30D}"/>
    <cellStyle name="Normal 5 7 2" xfId="4957" xr:uid="{FF544ECE-E4C6-4338-9486-FB921933E18F}"/>
    <cellStyle name="Normal 5 7 3" xfId="7537" xr:uid="{3242F4A0-0A42-4728-AB02-CE3CEFF2D0C1}"/>
    <cellStyle name="Normal 5 8" xfId="2362" xr:uid="{38B643C8-F5AC-4D28-9D3C-EA9A1CB5E716}"/>
    <cellStyle name="Normal 5 8 2" xfId="4958" xr:uid="{544B6C31-AF85-4A4A-9431-7DD451B1AFB2}"/>
    <cellStyle name="Normal 5 8 3" xfId="7538" xr:uid="{6345CC4A-A751-453D-ABFB-1D2A355470DC}"/>
    <cellStyle name="Normal 5 9" xfId="2363" xr:uid="{A68C7082-9BB9-417B-9406-E09C1C4F94A3}"/>
    <cellStyle name="Normal 5 9 2" xfId="4959" xr:uid="{82AF85E6-55C1-4DB7-B479-72B89F3ED358}"/>
    <cellStyle name="Normal 5 9 3" xfId="7539" xr:uid="{AD609CEB-1B37-4B5F-BAC1-8FEEE1024180}"/>
    <cellStyle name="Normal 6" xfId="95" xr:uid="{33B05C4C-2C9E-49A8-9553-A0A82C3DF2AE}"/>
    <cellStyle name="Normal 68" xfId="2364" xr:uid="{2F24BED8-78FC-49FC-B8FF-4B2CA95C57F8}"/>
    <cellStyle name="Normal 68 2" xfId="2365" xr:uid="{71B9094C-F9AC-4318-87A1-49F5A7C15812}"/>
    <cellStyle name="Normal 68 2 2" xfId="4961" xr:uid="{977D0C27-8CFA-4C8B-8ACA-6C0F8AA4AB80}"/>
    <cellStyle name="Normal 68 2 3" xfId="7541" xr:uid="{C20A2177-CDDA-4F53-B31E-CC96835643C1}"/>
    <cellStyle name="Normal 68 3" xfId="2366" xr:uid="{221C05C9-3902-4D70-886F-3B0B458B3E5C}"/>
    <cellStyle name="Normal 68 3 2" xfId="4962" xr:uid="{DA98CCA5-A64D-442F-87A3-C849ADD88890}"/>
    <cellStyle name="Normal 68 3 3" xfId="7542" xr:uid="{C594617F-2107-4DD5-9E2A-F6ABA0091451}"/>
    <cellStyle name="Normal 68 4" xfId="2367" xr:uid="{78BED0AD-298D-4815-8531-E1D4DA4F473F}"/>
    <cellStyle name="Normal 68 4 2" xfId="4963" xr:uid="{C03C6794-7631-4C2E-8036-DD7B72D1DE4C}"/>
    <cellStyle name="Normal 68 4 3" xfId="7543" xr:uid="{B6E7A6CB-5755-40B8-A968-6E1FDC461861}"/>
    <cellStyle name="Normal 68 5" xfId="2368" xr:uid="{853FEE47-6493-4664-BAA4-8601EC22A4F4}"/>
    <cellStyle name="Normal 68 5 2" xfId="4964" xr:uid="{F2907882-67D8-48C6-9FC6-9AA4735D7267}"/>
    <cellStyle name="Normal 68 5 3" xfId="7544" xr:uid="{89530DB1-2ADB-4AF8-9479-C8DE6708995A}"/>
    <cellStyle name="Normal 68 6" xfId="4960" xr:uid="{1520C68F-21A9-4525-BBC4-29B85E1711C7}"/>
    <cellStyle name="Normal 68 7" xfId="7540" xr:uid="{1A28C7AF-05EB-42E7-A421-90CD20E39C45}"/>
    <cellStyle name="Normal 7" xfId="96" xr:uid="{B686C046-C6BA-4930-9EA1-07A564A9B020}"/>
    <cellStyle name="Normal 7 2" xfId="227" xr:uid="{7E6006C4-C580-4B85-93FA-863433B46BA0}"/>
    <cellStyle name="Normal 7 2 2" xfId="448" xr:uid="{DCEB965A-C648-420E-95A8-0C0DD094BC18}"/>
    <cellStyle name="Normal 7 2 2 2" xfId="2369" xr:uid="{CF7291FF-D69D-43D3-81C6-3D5FA046A544}"/>
    <cellStyle name="Normal 7 2 2 2 2" xfId="4965" xr:uid="{06F84DAA-8C27-426D-B009-C71756BFFB15}"/>
    <cellStyle name="Normal 7 2 2 2 3" xfId="7545" xr:uid="{BB93C475-3958-4E0D-8227-262CD533C1F8}"/>
    <cellStyle name="Normal 7 2 2 3" xfId="2370" xr:uid="{DBB4611A-E815-4956-8461-2585D78D3669}"/>
    <cellStyle name="Normal 7 2 2 3 2" xfId="4966" xr:uid="{ED90EFE2-DF9B-4C9E-8516-19A035E643FD}"/>
    <cellStyle name="Normal 7 2 2 3 3" xfId="7546" xr:uid="{B7126943-AFF5-4CA8-A968-F108588EE397}"/>
    <cellStyle name="Normal 7 2 2 4" xfId="2371" xr:uid="{F0E102E4-8604-40D0-962D-C0DB9F35C9AD}"/>
    <cellStyle name="Normal 7 2 2 4 2" xfId="4967" xr:uid="{D61CA1D0-96EB-4417-A225-2BB9A8DCBBBE}"/>
    <cellStyle name="Normal 7 2 2 4 3" xfId="7547" xr:uid="{6E5328D4-3B44-42F6-A82D-EDEFEF07AA1A}"/>
    <cellStyle name="Normal 7 2 2 5" xfId="3049" xr:uid="{CAC43AF6-E8A7-4385-AA04-414BAD6ECE82}"/>
    <cellStyle name="Normal 7 2 2 6" xfId="5629" xr:uid="{8EC32E1C-E11C-4C80-AF93-8A729947EC15}"/>
    <cellStyle name="Normal 7 2 3" xfId="669" xr:uid="{A7B2E11D-887A-4DEA-B227-057D28665890}"/>
    <cellStyle name="Normal 7 2 3 2" xfId="2372" xr:uid="{0DA0DEA1-82DF-409A-B895-548F1356CE26}"/>
    <cellStyle name="Normal 7 2 3 2 2" xfId="4968" xr:uid="{D6D69648-6066-465A-8EED-19927D899461}"/>
    <cellStyle name="Normal 7 2 3 2 3" xfId="7548" xr:uid="{7070817D-AE16-4F69-9A87-2FD22B884F15}"/>
    <cellStyle name="Normal 7 2 3 3" xfId="2373" xr:uid="{BCE18438-8D89-4285-A0B8-96A92B69A857}"/>
    <cellStyle name="Normal 7 2 3 3 2" xfId="4969" xr:uid="{339F84C7-7A06-408C-B29D-1FB38E0187F8}"/>
    <cellStyle name="Normal 7 2 3 3 3" xfId="7549" xr:uid="{0DF9B0B0-5C19-46B3-AE6B-0AD4580F9382}"/>
    <cellStyle name="Normal 7 2 3 4" xfId="3270" xr:uid="{88A94738-000B-4E48-AC58-943273C84ADD}"/>
    <cellStyle name="Normal 7 2 3 5" xfId="5850" xr:uid="{6D9F8F6D-02AD-42AB-962E-7B06BEEB77D5}"/>
    <cellStyle name="Normal 7 2 4" xfId="2374" xr:uid="{5A430F5C-498D-4420-91CB-9CB7E1930FEB}"/>
    <cellStyle name="Normal 7 2 4 2" xfId="4970" xr:uid="{E1AE3F2E-348F-4F4B-B418-6F776851D166}"/>
    <cellStyle name="Normal 7 2 4 3" xfId="7550" xr:uid="{DABF581E-44EC-47DF-BDE1-E3ADE5EF0198}"/>
    <cellStyle name="Normal 7 2 5" xfId="2375" xr:uid="{071224BE-8971-4574-A331-CD39CEBD04A8}"/>
    <cellStyle name="Normal 7 2 5 2" xfId="4971" xr:uid="{092EE05B-2999-48DF-995D-17E03AFB3A3B}"/>
    <cellStyle name="Normal 7 2 5 3" xfId="7551" xr:uid="{43B3C44C-5E72-4190-9F29-48AF19D8A87B}"/>
    <cellStyle name="Normal 7 2 6" xfId="2376" xr:uid="{36E3176B-1606-42A1-B0F4-EFAFC59D204B}"/>
    <cellStyle name="Normal 7 2 6 2" xfId="4972" xr:uid="{31958CD3-6829-45CC-BBA8-9789D727F82D}"/>
    <cellStyle name="Normal 7 2 6 3" xfId="7552" xr:uid="{8D0C1670-E2E0-43C5-8BE1-EE1605B28F9D}"/>
    <cellStyle name="Normal 7 2 7" xfId="2828" xr:uid="{A3798268-51B8-4309-8387-AE640B4B3BDF}"/>
    <cellStyle name="Normal 7 2 8" xfId="5408" xr:uid="{0D8C0784-BAE4-4915-B10E-261D99580690}"/>
    <cellStyle name="Normal 7 3" xfId="322" xr:uid="{FB97C3D4-3D97-42F3-95BA-BB0EA91651F3}"/>
    <cellStyle name="Normal 7 3 2" xfId="2377" xr:uid="{442E611C-871B-47C5-8CC1-765C0DD6953A}"/>
    <cellStyle name="Normal 7 3 2 2" xfId="4973" xr:uid="{E0762DA7-0DBB-4B93-83AB-3F5BB0C36E1C}"/>
    <cellStyle name="Normal 7 3 2 3" xfId="7553" xr:uid="{1DD66612-925F-4565-8B3F-31FFE2E58DD6}"/>
    <cellStyle name="Normal 7 3 3" xfId="2378" xr:uid="{E1320A38-DD7B-4F13-91C1-ADE6274AAFC3}"/>
    <cellStyle name="Normal 7 3 3 2" xfId="4974" xr:uid="{4C42B2B3-84B6-4621-88A0-12683ED87A6B}"/>
    <cellStyle name="Normal 7 3 3 3" xfId="7554" xr:uid="{A88A6226-8715-44A5-BC14-655A15C05791}"/>
    <cellStyle name="Normal 7 3 4" xfId="2379" xr:uid="{BF3E145D-4165-4839-A4F4-023790ACDCF3}"/>
    <cellStyle name="Normal 7 3 4 2" xfId="4975" xr:uid="{1D6AF2F9-6D4A-4A9B-9BF7-8FA5E1D6B72E}"/>
    <cellStyle name="Normal 7 3 4 3" xfId="7555" xr:uid="{02074D51-5854-480F-BCA9-C8D316BC2E57}"/>
    <cellStyle name="Normal 7 3 5" xfId="2923" xr:uid="{EBC5BF24-1DA2-4430-BF01-869D411F39F4}"/>
    <cellStyle name="Normal 7 3 6" xfId="5503" xr:uid="{588C144E-BB7D-4D93-AD36-7728DEC87245}"/>
    <cellStyle name="Normal 7 4" xfId="543" xr:uid="{2B40A1CA-98AF-40E0-93D2-FFAAD797D67D}"/>
    <cellStyle name="Normal 7 4 2" xfId="2380" xr:uid="{B5E707DA-F45C-40E4-B489-9DA32A380F99}"/>
    <cellStyle name="Normal 7 4 2 2" xfId="4976" xr:uid="{18526C4D-BA4B-4E64-814C-72C1D2EA4716}"/>
    <cellStyle name="Normal 7 4 2 3" xfId="7556" xr:uid="{D41FD689-2714-496B-AAA0-3FC46F43A564}"/>
    <cellStyle name="Normal 7 4 3" xfId="2381" xr:uid="{29C0C768-82A4-4AD0-AD8B-2E7259735DF9}"/>
    <cellStyle name="Normal 7 4 3 2" xfId="4977" xr:uid="{AE74B735-2413-41B1-BCCA-3AD5D2720908}"/>
    <cellStyle name="Normal 7 4 3 3" xfId="7557" xr:uid="{E7A32BF6-12FB-4DDA-9528-B7F4D493D3E9}"/>
    <cellStyle name="Normal 7 4 4" xfId="3144" xr:uid="{A2371BAF-FA21-41BD-B633-E860D5A14E78}"/>
    <cellStyle name="Normal 7 4 5" xfId="5724" xr:uid="{CDE8867F-40B1-4F45-A7B3-6A43B9C86C83}"/>
    <cellStyle name="Normal 7 5" xfId="2382" xr:uid="{37E8B44B-9979-4BDF-A946-BF5698A62D49}"/>
    <cellStyle name="Normal 7 5 2" xfId="4978" xr:uid="{EFE89624-E1E3-4E8C-A84D-5E6929A0AAC6}"/>
    <cellStyle name="Normal 7 5 3" xfId="7558" xr:uid="{E712A412-A9A3-4D5A-BB41-9BD21B1B476C}"/>
    <cellStyle name="Normal 7 6" xfId="2383" xr:uid="{FFD6F4B0-4352-4AB0-B92C-8E68BB0DC39D}"/>
    <cellStyle name="Normal 7 6 2" xfId="4979" xr:uid="{378DD4C4-9DD4-4A4A-85AD-994271751FE4}"/>
    <cellStyle name="Normal 7 6 3" xfId="7559" xr:uid="{B7D69500-E722-4411-B2D8-1E0DEFFB01C2}"/>
    <cellStyle name="Normal 7 7" xfId="2384" xr:uid="{B39EC325-049D-4736-99FC-C4AAABFA1F65}"/>
    <cellStyle name="Normal 7 7 2" xfId="4980" xr:uid="{7DE7D334-C9FA-4467-A8F3-3A6BCB026609}"/>
    <cellStyle name="Normal 7 7 3" xfId="7560" xr:uid="{6FBFF914-A8CE-494D-91E2-7CFE00BCE449}"/>
    <cellStyle name="Normal 7 8" xfId="2701" xr:uid="{572105AD-66FE-42C4-919F-B827879F9085}"/>
    <cellStyle name="Normal 7 9" xfId="5281" xr:uid="{EDC4E03C-CEC0-4818-ACB9-7708B370D675}"/>
    <cellStyle name="Normal 8" xfId="740" xr:uid="{65DEBF68-8ADD-4A2E-8A78-2FB964361841}"/>
    <cellStyle name="Normal 8 2" xfId="56" xr:uid="{40029BA9-224A-43AF-9151-F45B1874AF6C}"/>
    <cellStyle name="Normal 8 2 2" xfId="2664" xr:uid="{796FFD5F-9003-4F11-8507-EA4645186521}"/>
    <cellStyle name="Normal 8 2 3" xfId="5244" xr:uid="{7B089F94-DC9D-46C8-B221-A55EEB6F42A1}"/>
    <cellStyle name="Normal 8 3" xfId="2658" xr:uid="{6D57C99E-FF00-421C-B0C0-2C3EE15F2A91}"/>
    <cellStyle name="Normal 8 4" xfId="3341" xr:uid="{88F870B5-3844-40E9-A786-145A518E9D2D}"/>
    <cellStyle name="Normal 8 5" xfId="5921" xr:uid="{127B70CC-67E3-454F-9C24-E95B14ADCE16}"/>
    <cellStyle name="Normal 9" xfId="2659" xr:uid="{9F4E8F46-FFD4-465A-931E-DE63C951712F}"/>
    <cellStyle name="Normal 9 2" xfId="5237" xr:uid="{08E5B96F-EF45-4EEF-8684-F2F91622AA5E}"/>
    <cellStyle name="Normal 9 3" xfId="7817" xr:uid="{031891C3-5B59-4404-8887-903EAEA82867}"/>
    <cellStyle name="Normal_FICHA DE VERIFICAÇÃO PRELIMINAR - Plano R" xfId="7820" xr:uid="{94DE0020-451A-4248-8BBB-FAB0F2986EC7}"/>
    <cellStyle name="Normal_Planilha - Barros União" xfId="17" xr:uid="{00000000-0005-0000-0000-00000D000000}"/>
    <cellStyle name="Normal_q-Quant Escola Barra Mansa 2" xfId="5243" xr:uid="{C5F5B7C8-8A20-4DE8-9A19-B7C049D0298D}"/>
    <cellStyle name="Nota 2" xfId="73" xr:uid="{A6ABBAD3-D6D6-4F1B-9D02-7DF3E6EAF273}"/>
    <cellStyle name="Nota 2 10" xfId="2385" xr:uid="{94CB7D41-C2D6-4D6C-ACA0-D5417EA15E6D}"/>
    <cellStyle name="Nota 2 10 2" xfId="4981" xr:uid="{AC14FBFD-8F8A-4D2C-8B9D-7BC1942A9E71}"/>
    <cellStyle name="Nota 2 10 3" xfId="7561" xr:uid="{F414D0F5-4411-4754-AA74-94F46728D549}"/>
    <cellStyle name="Nota 2 11" xfId="2386" xr:uid="{2DAD043F-7B16-4A2E-BE6E-6284FB167A11}"/>
    <cellStyle name="Nota 2 11 2" xfId="4982" xr:uid="{5F81EFA9-AD2E-4AA9-8ED8-E99BD027311A}"/>
    <cellStyle name="Nota 2 11 3" xfId="7562" xr:uid="{6F1FFCE9-7FEB-4EA6-A094-3E8F60000477}"/>
    <cellStyle name="Nota 2 12" xfId="2683" xr:uid="{EC49D1D8-A264-45A8-988E-35F332021D68}"/>
    <cellStyle name="Nota 2 13" xfId="5263" xr:uid="{6FD17B0B-3092-4645-99E7-6678B9435031}"/>
    <cellStyle name="Nota 2 2" xfId="129" xr:uid="{5683BC2E-28B9-40C5-95C7-8DF85B03A344}"/>
    <cellStyle name="Nota 2 2 2" xfId="229" xr:uid="{11AA8578-8EA9-4A65-8BA3-617F479E7695}"/>
    <cellStyle name="Nota 2 2 2 2" xfId="450" xr:uid="{B1C243E4-D7ED-47B9-B1F4-B3A08E4B283D}"/>
    <cellStyle name="Nota 2 2 2 2 2" xfId="2387" xr:uid="{D2095798-C969-4F05-BF55-A5E16A8B88F6}"/>
    <cellStyle name="Nota 2 2 2 2 2 2" xfId="4983" xr:uid="{99410BC4-5E2C-4BE0-AE8D-0CB01263555C}"/>
    <cellStyle name="Nota 2 2 2 2 2 3" xfId="7563" xr:uid="{0B0DA1CC-9EDD-4756-9DBA-26F1FDC8F40F}"/>
    <cellStyle name="Nota 2 2 2 2 3" xfId="2388" xr:uid="{FE9FE8E9-C0EB-4D1A-8D6A-06ECA1C84B68}"/>
    <cellStyle name="Nota 2 2 2 2 3 2" xfId="4984" xr:uid="{49B40FAB-F3CA-43FB-B745-1EB5BB410D2B}"/>
    <cellStyle name="Nota 2 2 2 2 3 3" xfId="7564" xr:uid="{342377A5-BE5B-4D90-AEBC-555EEF69431B}"/>
    <cellStyle name="Nota 2 2 2 2 4" xfId="2389" xr:uid="{68FFE1B7-E76B-48A6-A28D-E761954475E2}"/>
    <cellStyle name="Nota 2 2 2 2 4 2" xfId="4985" xr:uid="{E8DA0F6F-7870-4E9B-B784-F4C7058A1440}"/>
    <cellStyle name="Nota 2 2 2 2 4 3" xfId="7565" xr:uid="{0B051749-907F-4881-A94B-620335F16A0D}"/>
    <cellStyle name="Nota 2 2 2 2 5" xfId="3051" xr:uid="{BB4D155B-7DB1-4B83-A339-BF40CCB9A642}"/>
    <cellStyle name="Nota 2 2 2 2 6" xfId="5631" xr:uid="{B1947EF6-318C-4826-9923-4194FD966491}"/>
    <cellStyle name="Nota 2 2 2 3" xfId="671" xr:uid="{09FFF0D6-1A90-473B-97D7-2E515E221558}"/>
    <cellStyle name="Nota 2 2 2 3 2" xfId="2390" xr:uid="{695800D1-E768-49D2-942A-89F07F4D9E4D}"/>
    <cellStyle name="Nota 2 2 2 3 2 2" xfId="4986" xr:uid="{039C71A6-D3EF-4F19-8573-BACF26626301}"/>
    <cellStyle name="Nota 2 2 2 3 2 3" xfId="7566" xr:uid="{BBC236EC-05EA-4808-B5F9-6FF913B553FD}"/>
    <cellStyle name="Nota 2 2 2 3 3" xfId="2391" xr:uid="{6B88BE5D-4ABA-4402-94E4-D254B6522B03}"/>
    <cellStyle name="Nota 2 2 2 3 3 2" xfId="4987" xr:uid="{65F7B4F1-9DCF-4A06-A8C6-900286F9871A}"/>
    <cellStyle name="Nota 2 2 2 3 3 3" xfId="7567" xr:uid="{A28AFEA2-C346-446B-8923-CA0402459DA4}"/>
    <cellStyle name="Nota 2 2 2 3 4" xfId="3272" xr:uid="{CF58CAAA-9459-49B4-BB2F-7E4406B91F8D}"/>
    <cellStyle name="Nota 2 2 2 3 5" xfId="5852" xr:uid="{65FD686D-6DE0-47D7-8191-FFDF7516F78D}"/>
    <cellStyle name="Nota 2 2 2 4" xfId="2392" xr:uid="{E771B793-84DD-41A8-9573-7F4A5EB99977}"/>
    <cellStyle name="Nota 2 2 2 4 2" xfId="4988" xr:uid="{29A1D51B-75EB-4763-B8A0-3D340DF7457A}"/>
    <cellStyle name="Nota 2 2 2 4 3" xfId="7568" xr:uid="{46C7A726-FA13-4B04-8701-923FEE37380A}"/>
    <cellStyle name="Nota 2 2 2 5" xfId="2393" xr:uid="{F71531AA-C507-4AB4-82D9-6FACF97941BE}"/>
    <cellStyle name="Nota 2 2 2 5 2" xfId="4989" xr:uid="{7C2C97F9-4E73-4F38-B2F5-F2347DA2F871}"/>
    <cellStyle name="Nota 2 2 2 5 3" xfId="7569" xr:uid="{18279552-CF99-48BB-9995-A71687E9B342}"/>
    <cellStyle name="Nota 2 2 2 6" xfId="2394" xr:uid="{4A79F51E-5D2D-42EC-9B5E-B1C4474E680D}"/>
    <cellStyle name="Nota 2 2 2 6 2" xfId="4990" xr:uid="{C3A873A0-9AD0-4EB2-9C85-CE1C27CCF1D9}"/>
    <cellStyle name="Nota 2 2 2 6 3" xfId="7570" xr:uid="{E5A40CF5-C6FB-47AA-9B1F-F05AEDAC3587}"/>
    <cellStyle name="Nota 2 2 2 7" xfId="2830" xr:uid="{CBDC0BC0-148E-4EC3-8709-7237FC54C6FF}"/>
    <cellStyle name="Nota 2 2 2 8" xfId="5410" xr:uid="{A8621C97-3C2D-4861-AB86-351B48BE3E2E}"/>
    <cellStyle name="Nota 2 2 3" xfId="355" xr:uid="{367334B1-B730-479E-B38B-234974061ADF}"/>
    <cellStyle name="Nota 2 2 3 2" xfId="2395" xr:uid="{AB418B0B-5BEB-41EB-92DE-EC135E521A57}"/>
    <cellStyle name="Nota 2 2 3 2 2" xfId="4991" xr:uid="{95627E29-E8DF-485A-902A-D7BE77F59117}"/>
    <cellStyle name="Nota 2 2 3 2 3" xfId="7571" xr:uid="{249EA00F-55CA-4780-BC73-7093EAF33DC6}"/>
    <cellStyle name="Nota 2 2 3 3" xfId="2396" xr:uid="{F31DBE67-F1BD-422F-A0A2-54292B42EEB9}"/>
    <cellStyle name="Nota 2 2 3 3 2" xfId="4992" xr:uid="{540C8A01-4568-43A5-B873-44BB84CEEE22}"/>
    <cellStyle name="Nota 2 2 3 3 3" xfId="7572" xr:uid="{596B0546-D513-4E60-B5EF-CA4BA63F43E9}"/>
    <cellStyle name="Nota 2 2 3 4" xfId="2397" xr:uid="{F907687C-3887-42F2-A586-1AC1A4C0F547}"/>
    <cellStyle name="Nota 2 2 3 4 2" xfId="4993" xr:uid="{70448A79-DFFC-4954-9C62-35510E061A05}"/>
    <cellStyle name="Nota 2 2 3 4 3" xfId="7573" xr:uid="{9586D575-43A9-4442-BCC2-DE153F40BD2A}"/>
    <cellStyle name="Nota 2 2 3 5" xfId="2956" xr:uid="{C8A561F7-D517-40F4-9FBB-509AC23D7757}"/>
    <cellStyle name="Nota 2 2 3 6" xfId="5536" xr:uid="{205DCEE3-C532-4C45-BA7F-0C23EB791570}"/>
    <cellStyle name="Nota 2 2 4" xfId="576" xr:uid="{E86023E8-577E-4580-82FC-4B13F24A4A33}"/>
    <cellStyle name="Nota 2 2 4 2" xfId="2398" xr:uid="{3ED8EF7C-E0D2-4E8F-8DED-BF4EAB193A80}"/>
    <cellStyle name="Nota 2 2 4 2 2" xfId="4994" xr:uid="{11DC8B9F-D15F-498C-83A6-18FCAB1FB86E}"/>
    <cellStyle name="Nota 2 2 4 2 3" xfId="7574" xr:uid="{C04413FD-1830-44EE-992A-1AADBC54FE78}"/>
    <cellStyle name="Nota 2 2 4 3" xfId="2399" xr:uid="{BFBA1057-77AE-46B1-9C12-F8E35FA44214}"/>
    <cellStyle name="Nota 2 2 4 3 2" xfId="4995" xr:uid="{3E9D3C1F-7C1F-437C-AA2D-D077D9933AC6}"/>
    <cellStyle name="Nota 2 2 4 3 3" xfId="7575" xr:uid="{AAA10872-BC5F-402B-80D0-0AE118F05A9F}"/>
    <cellStyle name="Nota 2 2 4 4" xfId="2400" xr:uid="{EC3878D0-E1D4-4D1E-A099-A2A53AE9B53D}"/>
    <cellStyle name="Nota 2 2 4 4 2" xfId="4996" xr:uid="{FD9F2A21-76FF-4B08-930A-934DA78F2267}"/>
    <cellStyle name="Nota 2 2 4 4 3" xfId="7576" xr:uid="{04BB913D-52E7-4205-BD1B-6A8F2BE87544}"/>
    <cellStyle name="Nota 2 2 4 5" xfId="3177" xr:uid="{8672AD49-A6C1-4EF8-887E-3BAA1D6F0BD9}"/>
    <cellStyle name="Nota 2 2 4 6" xfId="5757" xr:uid="{67E57D45-7B24-4BB0-AC68-7B7E5560C0AB}"/>
    <cellStyle name="Nota 2 2 5" xfId="2401" xr:uid="{4EC4F625-7031-4262-8A75-97C5E208AB05}"/>
    <cellStyle name="Nota 2 2 5 2" xfId="4997" xr:uid="{F20A57C1-CC3C-4D4B-B4F9-F41141A4C0D8}"/>
    <cellStyle name="Nota 2 2 5 3" xfId="7577" xr:uid="{CB2A3C25-22D4-4D73-B557-EF24E3A8CCB7}"/>
    <cellStyle name="Nota 2 2 6" xfId="2402" xr:uid="{143A4DD1-5C85-44D2-A8ED-26001E3E19A8}"/>
    <cellStyle name="Nota 2 2 6 2" xfId="4998" xr:uid="{109AECD5-F66E-40E8-BC04-8C7716903D49}"/>
    <cellStyle name="Nota 2 2 6 3" xfId="7578" xr:uid="{58E4EB8E-F59F-43FE-9BBC-2E911BFAE8EC}"/>
    <cellStyle name="Nota 2 2 7" xfId="2403" xr:uid="{0D8087B9-A997-4BC1-82B4-66CEE7D8CB5D}"/>
    <cellStyle name="Nota 2 2 7 2" xfId="4999" xr:uid="{F229F6EF-22B8-40E0-B568-181E7101DF19}"/>
    <cellStyle name="Nota 2 2 7 3" xfId="7579" xr:uid="{8C2953BB-7D69-4C5C-BF0E-09FD7BD288E7}"/>
    <cellStyle name="Nota 2 2 8" xfId="2734" xr:uid="{3C06BED3-420B-4B74-9664-9CF2AD50A75A}"/>
    <cellStyle name="Nota 2 2 9" xfId="5314" xr:uid="{BB10F356-0B49-441F-970D-B3CE73263F45}"/>
    <cellStyle name="Nota 2 3" xfId="133" xr:uid="{5B3DF801-0BE8-424D-8003-F9D2FD538C2C}"/>
    <cellStyle name="Nota 2 3 2" xfId="230" xr:uid="{A95C219F-BA9C-45DB-9FB4-98F1E0C6D088}"/>
    <cellStyle name="Nota 2 3 2 2" xfId="451" xr:uid="{73438DCD-5DBD-4E79-8AD8-C27FA23C05E9}"/>
    <cellStyle name="Nota 2 3 2 2 2" xfId="2404" xr:uid="{50F35207-F55F-436B-B03A-B420AF2EE67E}"/>
    <cellStyle name="Nota 2 3 2 2 2 2" xfId="5000" xr:uid="{926E96B5-F068-4113-8D3E-783A201AF94D}"/>
    <cellStyle name="Nota 2 3 2 2 2 3" xfId="7580" xr:uid="{2D082A21-4014-49E4-9168-6944D2347318}"/>
    <cellStyle name="Nota 2 3 2 2 3" xfId="2405" xr:uid="{30B518A4-3CC5-4966-9E21-44BFD72D6A69}"/>
    <cellStyle name="Nota 2 3 2 2 3 2" xfId="5001" xr:uid="{87DC8CD0-A2A4-475C-B309-05BB70499F77}"/>
    <cellStyle name="Nota 2 3 2 2 3 3" xfId="7581" xr:uid="{2F8A3948-89A7-489A-ACDA-3528F1E0742E}"/>
    <cellStyle name="Nota 2 3 2 2 4" xfId="2406" xr:uid="{70334497-DA26-4CBE-811C-364AB9888ABF}"/>
    <cellStyle name="Nota 2 3 2 2 4 2" xfId="5002" xr:uid="{73C1FA16-1014-460B-8290-18F40A57FF96}"/>
    <cellStyle name="Nota 2 3 2 2 4 3" xfId="7582" xr:uid="{5FC41A66-D54F-42B0-9BAD-B48A1F902E79}"/>
    <cellStyle name="Nota 2 3 2 2 5" xfId="3052" xr:uid="{0A5D7B79-8A73-41A8-BFE1-B63C97871719}"/>
    <cellStyle name="Nota 2 3 2 2 6" xfId="5632" xr:uid="{94B561D8-69B5-47C4-B848-8091FE152046}"/>
    <cellStyle name="Nota 2 3 2 3" xfId="672" xr:uid="{2A9C1668-79CD-4607-9978-4F0F34FE42CA}"/>
    <cellStyle name="Nota 2 3 2 3 2" xfId="2407" xr:uid="{C6802F9D-0511-4FEC-827D-B4184C951A39}"/>
    <cellStyle name="Nota 2 3 2 3 2 2" xfId="5003" xr:uid="{FC6F8E9E-6000-45B5-BFBD-07BA4F818E88}"/>
    <cellStyle name="Nota 2 3 2 3 2 3" xfId="7583" xr:uid="{A15A9BFE-CCE5-4C24-93E7-51DC23828515}"/>
    <cellStyle name="Nota 2 3 2 3 3" xfId="2408" xr:uid="{79F620A7-A30A-427C-AA8E-AD21FB251582}"/>
    <cellStyle name="Nota 2 3 2 3 3 2" xfId="5004" xr:uid="{35CCE564-24C7-48AB-BF40-D4FFF9DCCD57}"/>
    <cellStyle name="Nota 2 3 2 3 3 3" xfId="7584" xr:uid="{A51AE76B-551C-4BA0-8DC7-FD33C9B61CFA}"/>
    <cellStyle name="Nota 2 3 2 3 4" xfId="3273" xr:uid="{5FE14C6B-4F19-4DD9-B063-8185D0AE41D4}"/>
    <cellStyle name="Nota 2 3 2 3 5" xfId="5853" xr:uid="{9240966D-9139-4E0C-9F18-E3B55F487BEC}"/>
    <cellStyle name="Nota 2 3 2 4" xfId="2409" xr:uid="{327CF64A-649B-4557-A778-6DD178FDA45E}"/>
    <cellStyle name="Nota 2 3 2 4 2" xfId="5005" xr:uid="{7CD5DDA1-BADA-4FFD-A51E-A7C674E30F45}"/>
    <cellStyle name="Nota 2 3 2 4 3" xfId="7585" xr:uid="{07B4ED3B-4129-42A4-94DB-633A8A07AA21}"/>
    <cellStyle name="Nota 2 3 2 5" xfId="2410" xr:uid="{29B2C5DD-4DC4-401D-92CD-754BFBF50C98}"/>
    <cellStyle name="Nota 2 3 2 5 2" xfId="5006" xr:uid="{4DECE43E-EC62-4FFF-8874-BFF13F1F7E43}"/>
    <cellStyle name="Nota 2 3 2 5 3" xfId="7586" xr:uid="{32968D43-5C9C-47DC-9001-0CCAAEA1193F}"/>
    <cellStyle name="Nota 2 3 2 6" xfId="2411" xr:uid="{E0065F22-8305-4014-B8D0-A49BBB509B66}"/>
    <cellStyle name="Nota 2 3 2 6 2" xfId="5007" xr:uid="{CC27BD80-60F6-4E60-924D-8A6AD6557F2A}"/>
    <cellStyle name="Nota 2 3 2 6 3" xfId="7587" xr:uid="{147F0E2F-FF3D-44E8-810A-79C5BD59311C}"/>
    <cellStyle name="Nota 2 3 2 7" xfId="2831" xr:uid="{9D68F9C6-C04A-4529-B951-72D8AA536E55}"/>
    <cellStyle name="Nota 2 3 2 8" xfId="5411" xr:uid="{BBD535FE-88C3-4FB3-8967-EEAEB112A270}"/>
    <cellStyle name="Nota 2 3 3" xfId="356" xr:uid="{C28ECAA3-C874-4EB8-9A72-EFCB38D5FE55}"/>
    <cellStyle name="Nota 2 3 3 2" xfId="2412" xr:uid="{3F2D492D-D535-41DF-87F0-1A7120AE5858}"/>
    <cellStyle name="Nota 2 3 3 2 2" xfId="5008" xr:uid="{CB10CC47-3EA3-40B0-9911-297298B2DB0E}"/>
    <cellStyle name="Nota 2 3 3 2 3" xfId="7588" xr:uid="{DA4B13FB-904C-41E3-B4CC-162542E38A8F}"/>
    <cellStyle name="Nota 2 3 3 3" xfId="2413" xr:uid="{082E452A-1A4A-4376-91CA-8F50437F771B}"/>
    <cellStyle name="Nota 2 3 3 3 2" xfId="5009" xr:uid="{CE3F5400-0D06-477B-AE6A-C1C129454291}"/>
    <cellStyle name="Nota 2 3 3 3 3" xfId="7589" xr:uid="{8DE8DAE2-403C-4DCF-9E1E-F58BB6E84683}"/>
    <cellStyle name="Nota 2 3 3 4" xfId="2414" xr:uid="{769586B9-74A7-4A88-B676-6A16015FD392}"/>
    <cellStyle name="Nota 2 3 3 4 2" xfId="5010" xr:uid="{DE046835-E8A8-4CC0-8AE4-FCC217B7D4F8}"/>
    <cellStyle name="Nota 2 3 3 4 3" xfId="7590" xr:uid="{BA0E1F2D-0FB2-4A52-8028-5B0EC6530BBB}"/>
    <cellStyle name="Nota 2 3 3 5" xfId="2957" xr:uid="{DB184C37-996F-45C2-9F09-18A145BFEAFB}"/>
    <cellStyle name="Nota 2 3 3 6" xfId="5537" xr:uid="{D426E16E-C3F4-4C07-B722-42A6B462F18A}"/>
    <cellStyle name="Nota 2 3 4" xfId="577" xr:uid="{DFC9DEA2-6ADF-4970-A30E-2F04394CFFA3}"/>
    <cellStyle name="Nota 2 3 4 2" xfId="2415" xr:uid="{7121CCB1-8C0D-4380-88CC-D1C7E9A04EDB}"/>
    <cellStyle name="Nota 2 3 4 2 2" xfId="5011" xr:uid="{26DC833F-7057-478D-89FD-35F8DD878CD9}"/>
    <cellStyle name="Nota 2 3 4 2 3" xfId="7591" xr:uid="{45E901AC-9FD8-4067-8FB1-B8CD2AF32BBB}"/>
    <cellStyle name="Nota 2 3 4 3" xfId="2416" xr:uid="{F06CCE96-42F3-40EB-B70D-05789AC00E24}"/>
    <cellStyle name="Nota 2 3 4 3 2" xfId="5012" xr:uid="{AE6B825D-6FCF-4C9F-B5A5-FCFA3C1A882C}"/>
    <cellStyle name="Nota 2 3 4 3 3" xfId="7592" xr:uid="{D2E3B756-43B6-4251-9DB6-15087BB90381}"/>
    <cellStyle name="Nota 2 3 4 4" xfId="2417" xr:uid="{4C206400-55B1-4506-9EA9-CE4F75EE27C8}"/>
    <cellStyle name="Nota 2 3 4 4 2" xfId="5013" xr:uid="{CE9B829A-313C-493F-BB58-7CBF53FF7A9F}"/>
    <cellStyle name="Nota 2 3 4 4 3" xfId="7593" xr:uid="{C010660E-762C-4E3C-AEB1-EB84CC7EDC34}"/>
    <cellStyle name="Nota 2 3 4 5" xfId="3178" xr:uid="{BAD7BBB4-855E-4346-B3D2-C123099F6E9D}"/>
    <cellStyle name="Nota 2 3 4 6" xfId="5758" xr:uid="{985987C2-F900-4DB2-B9E4-A6287D40EC71}"/>
    <cellStyle name="Nota 2 3 5" xfId="2418" xr:uid="{12B96BAE-60CB-4436-974F-561B7287EF8B}"/>
    <cellStyle name="Nota 2 3 5 2" xfId="5014" xr:uid="{7474BBBD-B8AE-463B-BB91-DA1AE6F69F90}"/>
    <cellStyle name="Nota 2 3 5 3" xfId="7594" xr:uid="{D7D01AD6-DA5B-484A-B3F2-1F172F8DA7DA}"/>
    <cellStyle name="Nota 2 3 6" xfId="2419" xr:uid="{CFF98C50-47AD-4D2F-AED2-F34FAF68BB6C}"/>
    <cellStyle name="Nota 2 3 6 2" xfId="5015" xr:uid="{B54F2D9C-89A0-4125-A6B9-CAF9E0F13591}"/>
    <cellStyle name="Nota 2 3 6 3" xfId="7595" xr:uid="{1828D8C4-315C-4D57-A797-C20A4FFAC403}"/>
    <cellStyle name="Nota 2 3 7" xfId="2420" xr:uid="{2E9C0177-8028-4A64-A3AF-1F3072DEDF4B}"/>
    <cellStyle name="Nota 2 3 7 2" xfId="5016" xr:uid="{C31E51D7-70EF-44AD-B153-E6305EA8F9CA}"/>
    <cellStyle name="Nota 2 3 7 3" xfId="7596" xr:uid="{869A842D-F054-49D9-BAC5-2A7582134E6F}"/>
    <cellStyle name="Nota 2 3 8" xfId="2735" xr:uid="{BF0A43B9-FCE8-47D2-8DF4-4966477F2EEB}"/>
    <cellStyle name="Nota 2 3 9" xfId="5315" xr:uid="{548B25D8-260C-44F2-8D31-3BC918318FA8}"/>
    <cellStyle name="Nota 2 4" xfId="98" xr:uid="{3D83A94F-A0BA-4AE0-93E2-8C86263C7BD9}"/>
    <cellStyle name="Nota 2 4 2" xfId="324" xr:uid="{0BE0732A-6692-4A5E-8D08-86DA08B5BE0B}"/>
    <cellStyle name="Nota 2 4 2 2" xfId="2421" xr:uid="{F02DCE1B-C875-4AB4-8226-EE2A2FF46177}"/>
    <cellStyle name="Nota 2 4 2 2 2" xfId="5017" xr:uid="{EBE1438A-1EE8-4751-A0E8-587EFF6C9738}"/>
    <cellStyle name="Nota 2 4 2 2 3" xfId="7597" xr:uid="{381E90F8-E8EA-4E31-A20D-0CD6A681B431}"/>
    <cellStyle name="Nota 2 4 2 3" xfId="2422" xr:uid="{962D4BE4-7B59-4B13-A7E5-30D70B0ABDED}"/>
    <cellStyle name="Nota 2 4 2 3 2" xfId="5018" xr:uid="{D5E2040D-7CFB-4A16-89BA-2784D061C71E}"/>
    <cellStyle name="Nota 2 4 2 3 3" xfId="7598" xr:uid="{96CC68C3-4D38-4D9A-A0B6-BE844C64B6CA}"/>
    <cellStyle name="Nota 2 4 2 4" xfId="2423" xr:uid="{EDF2B6D4-1E0F-4F94-BBF0-99B3FC489CA2}"/>
    <cellStyle name="Nota 2 4 2 4 2" xfId="5019" xr:uid="{473BD7F2-4918-40A1-A8A4-0C8E0C7A7ACE}"/>
    <cellStyle name="Nota 2 4 2 4 3" xfId="7599" xr:uid="{D987751D-5A36-47D8-B485-53EF77D23714}"/>
    <cellStyle name="Nota 2 4 2 5" xfId="2925" xr:uid="{7D5220C2-1FEF-443A-AEA0-636766E83489}"/>
    <cellStyle name="Nota 2 4 2 6" xfId="5505" xr:uid="{FEB9925C-4070-4AF2-BDCA-B0588AFD79CF}"/>
    <cellStyle name="Nota 2 4 3" xfId="545" xr:uid="{FD2ED847-3485-4272-BB1A-4FBA6325C4E4}"/>
    <cellStyle name="Nota 2 4 3 2" xfId="2424" xr:uid="{27EDD571-906D-46F0-8E31-9F01D5A2A5E0}"/>
    <cellStyle name="Nota 2 4 3 2 2" xfId="5020" xr:uid="{C9F93F64-75D7-4AEF-9988-F270BB4D4261}"/>
    <cellStyle name="Nota 2 4 3 2 3" xfId="7600" xr:uid="{211C2F10-C0D0-47E0-88EC-3AA624C14CE4}"/>
    <cellStyle name="Nota 2 4 3 3" xfId="2425" xr:uid="{B29A11FE-4D51-4E9C-AD78-B4F0C742D832}"/>
    <cellStyle name="Nota 2 4 3 3 2" xfId="5021" xr:uid="{D2410AF2-04A6-42F2-A669-51CAB92E07B5}"/>
    <cellStyle name="Nota 2 4 3 3 3" xfId="7601" xr:uid="{E1D6AA05-64DE-463A-BDFA-685B0A4A1D66}"/>
    <cellStyle name="Nota 2 4 3 4" xfId="3146" xr:uid="{81F71667-2B1E-419D-8F56-264F805A8A92}"/>
    <cellStyle name="Nota 2 4 3 5" xfId="5726" xr:uid="{B8E81BA2-3EEF-49D6-83D2-B91E32D61DB4}"/>
    <cellStyle name="Nota 2 4 4" xfId="2426" xr:uid="{3390EC86-B49B-4EBB-A62D-6A7D89F50726}"/>
    <cellStyle name="Nota 2 4 4 2" xfId="5022" xr:uid="{338C5C77-7CF3-4787-8ADB-FF4E097E5C0B}"/>
    <cellStyle name="Nota 2 4 4 3" xfId="7602" xr:uid="{C95C85E9-9489-4C23-9B47-4C44D6D8B82E}"/>
    <cellStyle name="Nota 2 4 5" xfId="2427" xr:uid="{04500534-C124-4C57-ADF0-53ED2A5E4AB5}"/>
    <cellStyle name="Nota 2 4 5 2" xfId="5023" xr:uid="{10D557D9-BA7A-4B9E-9798-D6ABC234D773}"/>
    <cellStyle name="Nota 2 4 5 3" xfId="7603" xr:uid="{86C1BC05-839D-4CE2-9136-45FA36E78E5A}"/>
    <cellStyle name="Nota 2 4 6" xfId="2428" xr:uid="{3DF37F3C-956D-48FB-9187-E20DDCF9D980}"/>
    <cellStyle name="Nota 2 4 6 2" xfId="5024" xr:uid="{07CBCC09-C458-4B6C-9D4B-2F2ED6B62B90}"/>
    <cellStyle name="Nota 2 4 6 3" xfId="7604" xr:uid="{01C065E1-2524-48CF-91AD-0E6CF1DC277D}"/>
    <cellStyle name="Nota 2 4 7" xfId="2703" xr:uid="{B908D405-AEE8-4A5A-B0FF-4A5ECD43FEAA}"/>
    <cellStyle name="Nota 2 4 8" xfId="5283" xr:uid="{D7C54DF6-E128-4977-965B-EA748F8B4C26}"/>
    <cellStyle name="Nota 2 5" xfId="195" xr:uid="{6D4C2AB9-E6BC-4895-A1A2-9AB4F678EF7B}"/>
    <cellStyle name="Nota 2 5 2" xfId="417" xr:uid="{21E9CF21-2E2D-4318-B750-22666F150D49}"/>
    <cellStyle name="Nota 2 5 2 2" xfId="2429" xr:uid="{48075E61-6102-406A-A0F8-055BD1CF3246}"/>
    <cellStyle name="Nota 2 5 2 2 2" xfId="5025" xr:uid="{D43BE1B5-B772-4B35-BDC4-60E1DCCFD858}"/>
    <cellStyle name="Nota 2 5 2 2 3" xfId="7605" xr:uid="{E8175FDE-8C03-42CD-BC35-D1096BE50D48}"/>
    <cellStyle name="Nota 2 5 2 3" xfId="2430" xr:uid="{6D359A26-7502-48E8-B403-5E7B04B90D09}"/>
    <cellStyle name="Nota 2 5 2 3 2" xfId="5026" xr:uid="{17F13B15-8030-48D5-A007-7E3203BBB0F7}"/>
    <cellStyle name="Nota 2 5 2 3 3" xfId="7606" xr:uid="{D474F9E8-6DAF-4ACC-BDE6-2306D4BCB6E6}"/>
    <cellStyle name="Nota 2 5 2 4" xfId="2431" xr:uid="{4A74DB96-EFE7-45D4-89BF-36441AD3970B}"/>
    <cellStyle name="Nota 2 5 2 4 2" xfId="5027" xr:uid="{4FBFA2EC-BF5A-44D1-B3C3-1C9DFDC9C090}"/>
    <cellStyle name="Nota 2 5 2 4 3" xfId="7607" xr:uid="{83AD55D4-5E8C-4506-A958-1CB9B8B13F4C}"/>
    <cellStyle name="Nota 2 5 2 5" xfId="3018" xr:uid="{FB3E805E-FA36-4F2D-BBBB-56718E901716}"/>
    <cellStyle name="Nota 2 5 2 6" xfId="5598" xr:uid="{C099CD70-49DB-4642-816A-2091EB18F4F4}"/>
    <cellStyle name="Nota 2 5 3" xfId="638" xr:uid="{EB33E4B5-5DCC-46B1-83A4-E7B88F4D47CE}"/>
    <cellStyle name="Nota 2 5 3 2" xfId="2432" xr:uid="{27F4A13D-320E-4463-866E-1ABE0D9E62FD}"/>
    <cellStyle name="Nota 2 5 3 2 2" xfId="5028" xr:uid="{613A0151-0EB7-4870-A0E0-A21409270A43}"/>
    <cellStyle name="Nota 2 5 3 2 3" xfId="7608" xr:uid="{5066FE0E-826B-44F8-A9C0-9875664B55E2}"/>
    <cellStyle name="Nota 2 5 3 3" xfId="2433" xr:uid="{C5A4B721-004C-4C3F-BF5A-1863E4D93B1B}"/>
    <cellStyle name="Nota 2 5 3 3 2" xfId="5029" xr:uid="{DD737328-F742-461A-8411-D96C53538DE7}"/>
    <cellStyle name="Nota 2 5 3 3 3" xfId="7609" xr:uid="{F4775547-2342-49B4-A939-B304AC9182B7}"/>
    <cellStyle name="Nota 2 5 3 4" xfId="3239" xr:uid="{F21E5D9C-D5C9-464A-8CC5-CAA219D9D2AA}"/>
    <cellStyle name="Nota 2 5 3 5" xfId="5819" xr:uid="{304D7949-3156-4F46-91C7-226938E84EF7}"/>
    <cellStyle name="Nota 2 5 4" xfId="2434" xr:uid="{568CD426-EA3E-430B-89B0-DE82999767D2}"/>
    <cellStyle name="Nota 2 5 4 2" xfId="5030" xr:uid="{882F796F-3E34-49F6-84C2-1DD3C55FD277}"/>
    <cellStyle name="Nota 2 5 4 3" xfId="7610" xr:uid="{8C2BDA15-77E4-42CB-BB4F-EA1E90F7CD58}"/>
    <cellStyle name="Nota 2 5 5" xfId="2435" xr:uid="{FF5757C9-906C-4D58-BB19-1A688067FD27}"/>
    <cellStyle name="Nota 2 5 5 2" xfId="5031" xr:uid="{DD987A3D-C5BD-428B-8B68-6FA8A9C040CF}"/>
    <cellStyle name="Nota 2 5 5 3" xfId="7611" xr:uid="{A955AB64-BBE4-4481-B6CB-02BBE8B4EADF}"/>
    <cellStyle name="Nota 2 5 6" xfId="2436" xr:uid="{E8ACA1AA-2073-4E22-9703-2101D277ED11}"/>
    <cellStyle name="Nota 2 5 6 2" xfId="5032" xr:uid="{C733761C-55E5-4F5C-A78D-85D789B412BF}"/>
    <cellStyle name="Nota 2 5 6 3" xfId="7612" xr:uid="{72DBF13F-9DC8-4EA9-AFDB-AAF357CB0C8C}"/>
    <cellStyle name="Nota 2 5 7" xfId="2796" xr:uid="{6E865D4C-33CF-4486-AE6F-A72D61A48C35}"/>
    <cellStyle name="Nota 2 5 8" xfId="5376" xr:uid="{8F283DC3-A617-45D1-A581-F3FDCD7D7485}"/>
    <cellStyle name="Nota 2 6" xfId="291" xr:uid="{4C14674B-6DCC-4844-8DB7-820B5A69CEE5}"/>
    <cellStyle name="Nota 2 6 2" xfId="2437" xr:uid="{21949DA2-DD5B-4CE1-A0FF-B17BC90DA7FA}"/>
    <cellStyle name="Nota 2 6 2 2" xfId="5033" xr:uid="{5467B295-9CD0-46FF-BE8A-4C83B1A99FAF}"/>
    <cellStyle name="Nota 2 6 2 3" xfId="7613" xr:uid="{A662A1E8-74DF-465C-B861-1C3F850FE58E}"/>
    <cellStyle name="Nota 2 6 3" xfId="2438" xr:uid="{9C60B053-6596-45AF-BD31-3FA94D162B11}"/>
    <cellStyle name="Nota 2 6 3 2" xfId="5034" xr:uid="{7FF17200-58DD-4A4A-83D7-5291F5DCEDC4}"/>
    <cellStyle name="Nota 2 6 3 3" xfId="7614" xr:uid="{14866C89-6CA9-4681-9C04-34E1F304632F}"/>
    <cellStyle name="Nota 2 6 4" xfId="2439" xr:uid="{8AA0C7BF-B60B-4956-99F0-1641B89CA50C}"/>
    <cellStyle name="Nota 2 6 4 2" xfId="5035" xr:uid="{09A6E5D3-0BBB-48F0-AF83-40910F7D1AA5}"/>
    <cellStyle name="Nota 2 6 4 3" xfId="7615" xr:uid="{667FD040-6CED-4304-BAC5-15DD5CE5DB56}"/>
    <cellStyle name="Nota 2 6 5" xfId="2892" xr:uid="{887B2581-D9EA-4107-A3A8-386A1D722419}"/>
    <cellStyle name="Nota 2 6 6" xfId="5472" xr:uid="{124F8922-C651-406F-8588-879193B3C487}"/>
    <cellStyle name="Nota 2 7" xfId="512" xr:uid="{91A1E85B-61F5-41AB-AC86-E7F965BC8739}"/>
    <cellStyle name="Nota 2 7 2" xfId="2440" xr:uid="{407C1581-BF7E-4D33-A366-7485103C9AD8}"/>
    <cellStyle name="Nota 2 7 2 2" xfId="5036" xr:uid="{9736CFC4-7999-4A78-B323-81AE8EF13843}"/>
    <cellStyle name="Nota 2 7 2 3" xfId="7616" xr:uid="{4E090F71-B994-4ACE-A3FB-94018A0DD52C}"/>
    <cellStyle name="Nota 2 7 3" xfId="2441" xr:uid="{FCCE2F16-A0AD-40B0-B7E6-7407D2389B35}"/>
    <cellStyle name="Nota 2 7 3 2" xfId="5037" xr:uid="{329C34B5-4A3A-48CE-B2A6-0B0B68BDB11A}"/>
    <cellStyle name="Nota 2 7 3 3" xfId="7617" xr:uid="{866237E7-5AEE-4C1B-A66B-F411714402EF}"/>
    <cellStyle name="Nota 2 7 4" xfId="2442" xr:uid="{D331DE48-492D-44F5-A7A1-0FD64D1262AE}"/>
    <cellStyle name="Nota 2 7 4 2" xfId="5038" xr:uid="{ACA3EA76-D07A-480F-8EB8-74DC562AE6ED}"/>
    <cellStyle name="Nota 2 7 4 3" xfId="7618" xr:uid="{B3866C69-29E1-428D-8F91-B79A446828D7}"/>
    <cellStyle name="Nota 2 7 5" xfId="3113" xr:uid="{58B76959-F981-4DFE-BCC9-4BE155501E93}"/>
    <cellStyle name="Nota 2 7 6" xfId="5693" xr:uid="{A8E9CC06-A96A-4EC9-BF9B-BCDB2E08A1E7}"/>
    <cellStyle name="Nota 2 8" xfId="734" xr:uid="{2812DB32-C235-42BE-9C3F-CF132DE74B28}"/>
    <cellStyle name="Nota 2 8 2" xfId="2443" xr:uid="{D185B7B4-4774-402E-B455-BDC304891CF9}"/>
    <cellStyle name="Nota 2 8 2 2" xfId="5039" xr:uid="{AFB2FE78-52A5-4D97-82A7-7318A4C56374}"/>
    <cellStyle name="Nota 2 8 2 3" xfId="7619" xr:uid="{7EA114E3-E1BB-4ADC-9E7F-46336D7F71E9}"/>
    <cellStyle name="Nota 2 8 3" xfId="2444" xr:uid="{FF742C29-9A9F-4840-AA78-938D9A65A9E4}"/>
    <cellStyle name="Nota 2 8 3 2" xfId="5040" xr:uid="{1D55BAC9-C71D-4ED1-8540-F25EBFFB6B2D}"/>
    <cellStyle name="Nota 2 8 3 3" xfId="7620" xr:uid="{9D216D2D-30F9-41DC-8D49-3DE356644C3A}"/>
    <cellStyle name="Nota 2 8 4" xfId="3335" xr:uid="{D5B684E0-119C-4F38-BF74-56F30D00FF42}"/>
    <cellStyle name="Nota 2 8 5" xfId="5915" xr:uid="{71B6F8E5-E425-45CE-8B44-165E7FB9AB9E}"/>
    <cellStyle name="Nota 2 9" xfId="2445" xr:uid="{B231D73D-C22E-464B-8C1E-2CA0DF580026}"/>
    <cellStyle name="Nota 2 9 2" xfId="5041" xr:uid="{9BD0EE0A-9453-44CC-8952-31A5460F2BA3}"/>
    <cellStyle name="Nota 2 9 3" xfId="7621" xr:uid="{31DC212B-82F8-4156-BB70-23E5C0F25EC4}"/>
    <cellStyle name="Nota 3" xfId="79" xr:uid="{DB338EBE-B018-4D36-B121-CEB727E18FC5}"/>
    <cellStyle name="Nota 3 10" xfId="2446" xr:uid="{89F2E48F-0C6B-4C6C-B65D-8DBEEA0D89FB}"/>
    <cellStyle name="Nota 3 10 2" xfId="5042" xr:uid="{ADFE180A-6A8D-481A-9622-E0C2B807D1CC}"/>
    <cellStyle name="Nota 3 10 3" xfId="7622" xr:uid="{A731C7A3-DAB8-45B6-AF87-AB87D4BBEF80}"/>
    <cellStyle name="Nota 3 11" xfId="2685" xr:uid="{448CD1D4-B0BD-4F85-B8D6-F57C6C769D64}"/>
    <cellStyle name="Nota 3 12" xfId="5265" xr:uid="{8DCE9ED1-9857-435E-8A5D-AC3F7515735C}"/>
    <cellStyle name="Nota 3 2" xfId="154" xr:uid="{BEF62F29-4315-4399-8951-A16CA85B0F89}"/>
    <cellStyle name="Nota 3 2 2" xfId="250" xr:uid="{AD55C3FE-F12A-463F-93A6-39634CF23043}"/>
    <cellStyle name="Nota 3 2 2 2" xfId="471" xr:uid="{497C5F99-DCEB-45D0-9CE1-B091391EE0C1}"/>
    <cellStyle name="Nota 3 2 2 2 2" xfId="2447" xr:uid="{481F36B1-0D6B-4A8A-84D0-36F3E3CBFCD6}"/>
    <cellStyle name="Nota 3 2 2 2 2 2" xfId="5043" xr:uid="{D3C61C22-9ACF-4778-A814-3120834E0F54}"/>
    <cellStyle name="Nota 3 2 2 2 2 3" xfId="7623" xr:uid="{D54B0F01-7EBA-4588-A0D3-4FA7B6FF868F}"/>
    <cellStyle name="Nota 3 2 2 2 3" xfId="2448" xr:uid="{6C76039E-9E94-488D-95FB-8AEDA14BB6A8}"/>
    <cellStyle name="Nota 3 2 2 2 3 2" xfId="5044" xr:uid="{F0DB6DA2-CA7B-4B01-9D4C-21CE2EF465B0}"/>
    <cellStyle name="Nota 3 2 2 2 3 3" xfId="7624" xr:uid="{11EF9024-E73F-4A7F-9F2F-7C5DAC5C8090}"/>
    <cellStyle name="Nota 3 2 2 2 4" xfId="2449" xr:uid="{F6FDD02E-41C8-4985-82CB-5DBB535D3916}"/>
    <cellStyle name="Nota 3 2 2 2 4 2" xfId="5045" xr:uid="{16748C10-F7ED-4454-8B0A-1CEF8C606B79}"/>
    <cellStyle name="Nota 3 2 2 2 4 3" xfId="7625" xr:uid="{5493213F-1A55-4E31-BCF2-5B92657B08ED}"/>
    <cellStyle name="Nota 3 2 2 2 5" xfId="3072" xr:uid="{69545973-A568-4E0E-827C-97B9CA84161A}"/>
    <cellStyle name="Nota 3 2 2 2 6" xfId="5652" xr:uid="{384193B2-F264-46FD-A9F8-59F3282A8608}"/>
    <cellStyle name="Nota 3 2 2 3" xfId="692" xr:uid="{38E8436C-7F9D-4241-BA28-29FE98953B89}"/>
    <cellStyle name="Nota 3 2 2 3 2" xfId="2450" xr:uid="{80E13147-73A9-4AE8-A4BF-6D4957B10006}"/>
    <cellStyle name="Nota 3 2 2 3 2 2" xfId="5046" xr:uid="{0680A81F-FCB1-4341-8FD0-DAAF37902DBF}"/>
    <cellStyle name="Nota 3 2 2 3 2 3" xfId="7626" xr:uid="{E618C65A-1B7A-4C0C-80C6-EE70F63339BA}"/>
    <cellStyle name="Nota 3 2 2 3 3" xfId="2451" xr:uid="{A003AA67-8507-40FB-A243-FB3902039159}"/>
    <cellStyle name="Nota 3 2 2 3 3 2" xfId="5047" xr:uid="{73D4A3B3-50A4-4737-87CD-BCA048FF019C}"/>
    <cellStyle name="Nota 3 2 2 3 3 3" xfId="7627" xr:uid="{AD56CC6D-A3CE-4B0E-86BD-3841C548A40C}"/>
    <cellStyle name="Nota 3 2 2 3 4" xfId="3293" xr:uid="{80B547F6-4AEA-465E-B308-5F96E1ADF991}"/>
    <cellStyle name="Nota 3 2 2 3 5" xfId="5873" xr:uid="{52D50EF2-73F0-4901-8DCF-5A7D2D348440}"/>
    <cellStyle name="Nota 3 2 2 4" xfId="2452" xr:uid="{A1F621BD-A3A0-4AAC-BD36-C13BC379C0A7}"/>
    <cellStyle name="Nota 3 2 2 4 2" xfId="5048" xr:uid="{9A6F94BC-1716-494F-90BB-98260B952F1B}"/>
    <cellStyle name="Nota 3 2 2 4 3" xfId="7628" xr:uid="{49FD50D2-5D58-4B00-8BE5-E39AEB2C02E1}"/>
    <cellStyle name="Nota 3 2 2 5" xfId="2453" xr:uid="{22143865-F600-4433-BEC5-90CBADB733F7}"/>
    <cellStyle name="Nota 3 2 2 5 2" xfId="5049" xr:uid="{0DC680CD-826F-4C86-A3DC-67ADAA93D92A}"/>
    <cellStyle name="Nota 3 2 2 5 3" xfId="7629" xr:uid="{6E1EDA29-1438-486E-96DF-CEA47BD4AC9F}"/>
    <cellStyle name="Nota 3 2 2 6" xfId="2454" xr:uid="{13241105-D194-4437-AE7D-DADCD724F969}"/>
    <cellStyle name="Nota 3 2 2 6 2" xfId="5050" xr:uid="{68DAA34E-43E3-4686-BEE0-5EC9E5F59DEE}"/>
    <cellStyle name="Nota 3 2 2 6 3" xfId="7630" xr:uid="{FDFA31B6-0407-47EF-BA0E-51B346EFAFFC}"/>
    <cellStyle name="Nota 3 2 2 7" xfId="2851" xr:uid="{39C05FB3-4003-4FB0-A567-4BB026EECD8E}"/>
    <cellStyle name="Nota 3 2 2 8" xfId="5431" xr:uid="{7154AC75-D394-42E9-BB6F-933B19020732}"/>
    <cellStyle name="Nota 3 2 3" xfId="376" xr:uid="{B751E9EA-8EA2-4380-AE94-FB2A5F6006FC}"/>
    <cellStyle name="Nota 3 2 3 2" xfId="2455" xr:uid="{F2EA8931-EDF6-4CD8-9D0C-415F313FEF01}"/>
    <cellStyle name="Nota 3 2 3 2 2" xfId="5051" xr:uid="{5E21D91E-8F3F-42F2-BDB2-72B390996CA8}"/>
    <cellStyle name="Nota 3 2 3 2 3" xfId="7631" xr:uid="{18EAC906-A908-4C9B-AC23-F3143719F1C1}"/>
    <cellStyle name="Nota 3 2 3 3" xfId="2456" xr:uid="{CCFA2807-FE83-4513-9D94-57FE2D6C65BC}"/>
    <cellStyle name="Nota 3 2 3 3 2" xfId="5052" xr:uid="{308A5E9A-E3C2-4A3E-8889-1CF2D1D8A63F}"/>
    <cellStyle name="Nota 3 2 3 3 3" xfId="7632" xr:uid="{8A7BA161-3440-4EDF-A869-C7B9A992205B}"/>
    <cellStyle name="Nota 3 2 3 4" xfId="2457" xr:uid="{8466FCBA-52D7-411A-9638-FC205B61E8E9}"/>
    <cellStyle name="Nota 3 2 3 4 2" xfId="5053" xr:uid="{A1D86442-C71E-4701-A660-4DDD4C8D0D96}"/>
    <cellStyle name="Nota 3 2 3 4 3" xfId="7633" xr:uid="{F680F953-5249-44B8-BE8F-4BF25E3E6D3A}"/>
    <cellStyle name="Nota 3 2 3 5" xfId="2977" xr:uid="{5952F415-9D34-4C5E-81D1-F5B6924ACE6C}"/>
    <cellStyle name="Nota 3 2 3 6" xfId="5557" xr:uid="{F3070C27-CA89-400E-9D2A-DC0424A2B820}"/>
    <cellStyle name="Nota 3 2 4" xfId="597" xr:uid="{EA3A041E-6BCC-42A0-9354-4AB74F2667F6}"/>
    <cellStyle name="Nota 3 2 4 2" xfId="2458" xr:uid="{0572A135-C7E7-419A-B931-8DDF930BCD15}"/>
    <cellStyle name="Nota 3 2 4 2 2" xfId="5054" xr:uid="{48C4464E-501F-4CE0-B284-C7CFC9C286A3}"/>
    <cellStyle name="Nota 3 2 4 2 3" xfId="7634" xr:uid="{75761ABA-FD04-4288-8ABC-F0B1DA56617B}"/>
    <cellStyle name="Nota 3 2 4 3" xfId="2459" xr:uid="{39410B3B-E461-495D-9597-12E16630172E}"/>
    <cellStyle name="Nota 3 2 4 3 2" xfId="5055" xr:uid="{F17EF2AC-0F55-4402-8B7A-1E3FE888B4ED}"/>
    <cellStyle name="Nota 3 2 4 3 3" xfId="7635" xr:uid="{FE83BECF-BF1F-4C65-A818-F99BC9BA0BBF}"/>
    <cellStyle name="Nota 3 2 4 4" xfId="2460" xr:uid="{80B2CC8A-50B1-4F7C-8881-74187DC48A17}"/>
    <cellStyle name="Nota 3 2 4 4 2" xfId="5056" xr:uid="{5D3C2F10-1F47-4B99-BB25-9C99140E249E}"/>
    <cellStyle name="Nota 3 2 4 4 3" xfId="7636" xr:uid="{3A069837-F03D-4A34-9CB9-77E760043F79}"/>
    <cellStyle name="Nota 3 2 4 5" xfId="3198" xr:uid="{0CAC8C3F-2E49-46C0-B7C5-F96C38CA313E}"/>
    <cellStyle name="Nota 3 2 4 6" xfId="5778" xr:uid="{DFA4E57D-47A8-4D91-8179-83BC69FBB550}"/>
    <cellStyle name="Nota 3 2 5" xfId="2461" xr:uid="{EF156983-9632-422D-BB20-11EE6825AEE9}"/>
    <cellStyle name="Nota 3 2 5 2" xfId="5057" xr:uid="{6CA869FB-9BA6-4E5D-A1B8-12F019B28102}"/>
    <cellStyle name="Nota 3 2 5 3" xfId="7637" xr:uid="{F764AC2E-4889-4083-BD35-C26471ED15CB}"/>
    <cellStyle name="Nota 3 2 6" xfId="2462" xr:uid="{D5023063-3F9E-48FB-AD4F-F5897C40397A}"/>
    <cellStyle name="Nota 3 2 6 2" xfId="5058" xr:uid="{306C7B37-E6AD-40D7-BA11-61EDB12661E2}"/>
    <cellStyle name="Nota 3 2 6 3" xfId="7638" xr:uid="{BE9C6E2F-385F-4665-9D3E-5C3E26445386}"/>
    <cellStyle name="Nota 3 2 7" xfId="2463" xr:uid="{7769EEA1-5293-476C-8FDD-6C487110E1C8}"/>
    <cellStyle name="Nota 3 2 7 2" xfId="5059" xr:uid="{71F9B9C1-0E10-4AEE-ADC1-534B0891495B}"/>
    <cellStyle name="Nota 3 2 7 3" xfId="7639" xr:uid="{6545BAB5-943A-4BED-B6CF-21856B8A0370}"/>
    <cellStyle name="Nota 3 2 8" xfId="2755" xr:uid="{7BE17F8F-BE02-41B7-8AF4-B364DB9EB552}"/>
    <cellStyle name="Nota 3 2 9" xfId="5335" xr:uid="{37749FE3-3A9D-4813-9FB7-D95F790FAFEF}"/>
    <cellStyle name="Nota 3 3" xfId="178" xr:uid="{76DE542C-7D84-499B-B3A4-77CEDFBFD517}"/>
    <cellStyle name="Nota 3 3 2" xfId="274" xr:uid="{DD160D85-AF43-46B1-B2D0-26CA99F9E6B3}"/>
    <cellStyle name="Nota 3 3 2 2" xfId="495" xr:uid="{72AD65E5-8AC5-46A1-A044-478323ED29C9}"/>
    <cellStyle name="Nota 3 3 2 2 2" xfId="2464" xr:uid="{C51B2A0F-37C1-44D1-B385-07AE545BA96F}"/>
    <cellStyle name="Nota 3 3 2 2 2 2" xfId="5060" xr:uid="{58ED4C57-FA14-42A8-8E2C-8C03E07BF14D}"/>
    <cellStyle name="Nota 3 3 2 2 2 3" xfId="7640" xr:uid="{5C3CEC0A-6FCB-49D8-9CC1-F79C0D4407DA}"/>
    <cellStyle name="Nota 3 3 2 2 3" xfId="2465" xr:uid="{AD312609-3AFB-4966-88C0-AC0D2B1D46BC}"/>
    <cellStyle name="Nota 3 3 2 2 3 2" xfId="5061" xr:uid="{8ACB73D6-27AE-4FDF-BE2D-DBD84ABA204A}"/>
    <cellStyle name="Nota 3 3 2 2 3 3" xfId="7641" xr:uid="{3FB4E6F3-C080-42AF-A4D9-AC8CD534FD59}"/>
    <cellStyle name="Nota 3 3 2 2 4" xfId="2466" xr:uid="{6B48E53B-FCE1-4754-BF93-08CC822AD460}"/>
    <cellStyle name="Nota 3 3 2 2 4 2" xfId="5062" xr:uid="{42B671D4-4399-4B11-9CA6-D58473B01B44}"/>
    <cellStyle name="Nota 3 3 2 2 4 3" xfId="7642" xr:uid="{A590A499-796C-48BB-8416-86F8994DEF00}"/>
    <cellStyle name="Nota 3 3 2 2 5" xfId="3096" xr:uid="{2DC92124-95BE-4FBC-9D86-B14C7714DF35}"/>
    <cellStyle name="Nota 3 3 2 2 6" xfId="5676" xr:uid="{DC38B9C6-0F2B-4B45-95F4-6A85DFA146D1}"/>
    <cellStyle name="Nota 3 3 2 3" xfId="716" xr:uid="{2EE0FE71-D017-4251-8C5A-CF0062497CE5}"/>
    <cellStyle name="Nota 3 3 2 3 2" xfId="2467" xr:uid="{C27189C9-1A57-4106-A5DA-455F6C66AA33}"/>
    <cellStyle name="Nota 3 3 2 3 2 2" xfId="5063" xr:uid="{9E59D800-E73D-45DA-B2ED-314E1B892E00}"/>
    <cellStyle name="Nota 3 3 2 3 2 3" xfId="7643" xr:uid="{9EE25877-3149-4F98-A304-56CD21D26DE8}"/>
    <cellStyle name="Nota 3 3 2 3 3" xfId="2468" xr:uid="{1FD1FBB9-61A1-4525-80E9-13B2EEB1CFAD}"/>
    <cellStyle name="Nota 3 3 2 3 3 2" xfId="5064" xr:uid="{52864E97-3D00-4F72-92E1-5664A640AC0F}"/>
    <cellStyle name="Nota 3 3 2 3 3 3" xfId="7644" xr:uid="{6F2DD089-ED4F-4717-91E3-00EEEE23D0C1}"/>
    <cellStyle name="Nota 3 3 2 3 4" xfId="3317" xr:uid="{001BF590-FDCB-4404-AEF3-AED83044DD5C}"/>
    <cellStyle name="Nota 3 3 2 3 5" xfId="5897" xr:uid="{DE4A2F6D-1B78-4BA5-AA1C-8222C2173BBC}"/>
    <cellStyle name="Nota 3 3 2 4" xfId="2469" xr:uid="{123F9331-0951-491E-8B47-2D283648D9AE}"/>
    <cellStyle name="Nota 3 3 2 4 2" xfId="5065" xr:uid="{730DCEB2-93B2-4675-A596-D038400AE135}"/>
    <cellStyle name="Nota 3 3 2 4 3" xfId="7645" xr:uid="{23E40BCC-395C-493F-9B11-9DF5CAA7B249}"/>
    <cellStyle name="Nota 3 3 2 5" xfId="2470" xr:uid="{128A6A67-3222-4B4B-AD49-8916E398A233}"/>
    <cellStyle name="Nota 3 3 2 5 2" xfId="5066" xr:uid="{54447A69-6A9B-4B73-A9DC-0CFB83EDB1AF}"/>
    <cellStyle name="Nota 3 3 2 5 3" xfId="7646" xr:uid="{2B30AFC2-5AE9-4407-B948-8FA5FE3249AF}"/>
    <cellStyle name="Nota 3 3 2 6" xfId="2471" xr:uid="{E4C9E419-1600-4A92-A03E-EC12ED8F8A37}"/>
    <cellStyle name="Nota 3 3 2 6 2" xfId="5067" xr:uid="{DFC593A6-DFB4-48AC-97FB-6FB9A8012E48}"/>
    <cellStyle name="Nota 3 3 2 6 3" xfId="7647" xr:uid="{A8C8CCB6-A08E-49BC-ACAD-42702F6AF802}"/>
    <cellStyle name="Nota 3 3 2 7" xfId="2875" xr:uid="{EC2D7C12-4331-425E-BDD5-E021B1A8733F}"/>
    <cellStyle name="Nota 3 3 2 8" xfId="5455" xr:uid="{B1FD7F30-F15C-47B2-9982-D1DF0005EFEB}"/>
    <cellStyle name="Nota 3 3 3" xfId="400" xr:uid="{959A175D-FE73-4A2E-AFEA-2ACB8A871477}"/>
    <cellStyle name="Nota 3 3 3 2" xfId="2472" xr:uid="{D2D0C1B9-5C06-48F8-A071-71D92222D5B0}"/>
    <cellStyle name="Nota 3 3 3 2 2" xfId="5068" xr:uid="{881CF6B9-6316-4841-8BCE-DE8AAA212B07}"/>
    <cellStyle name="Nota 3 3 3 2 3" xfId="7648" xr:uid="{87C06E04-45FD-40B7-85B4-6821FDB48494}"/>
    <cellStyle name="Nota 3 3 3 3" xfId="2473" xr:uid="{9096CD77-4B06-4787-9FC3-59B3AF308E5E}"/>
    <cellStyle name="Nota 3 3 3 3 2" xfId="5069" xr:uid="{8CB5B489-2088-4FCB-A12A-EFB968C61A0A}"/>
    <cellStyle name="Nota 3 3 3 3 3" xfId="7649" xr:uid="{703583DC-EF2C-4F20-BCD5-5A95C3510B2F}"/>
    <cellStyle name="Nota 3 3 3 4" xfId="2474" xr:uid="{94276EC6-8094-4D19-AC4B-120CC2672A9F}"/>
    <cellStyle name="Nota 3 3 3 4 2" xfId="5070" xr:uid="{27F8EF06-27B3-4E35-808C-69467A820713}"/>
    <cellStyle name="Nota 3 3 3 4 3" xfId="7650" xr:uid="{7E674FD3-3962-4BC8-A5E6-7A37F2A93DAE}"/>
    <cellStyle name="Nota 3 3 3 5" xfId="3001" xr:uid="{27A49907-4355-4F8F-9764-6EFFC764C873}"/>
    <cellStyle name="Nota 3 3 3 6" xfId="5581" xr:uid="{7B4DF453-18EA-4A59-944E-D12ADF4EBFE9}"/>
    <cellStyle name="Nota 3 3 4" xfId="621" xr:uid="{987D026B-2767-4D48-B723-244900AB2147}"/>
    <cellStyle name="Nota 3 3 4 2" xfId="2475" xr:uid="{675C2ABC-B2AB-41A4-9B7C-73C9363029D4}"/>
    <cellStyle name="Nota 3 3 4 2 2" xfId="5071" xr:uid="{8E4A8018-8BE2-47CA-9B32-093AFB69D2B0}"/>
    <cellStyle name="Nota 3 3 4 2 3" xfId="7651" xr:uid="{3B536718-35E0-4421-AF09-39FD9F7DDA91}"/>
    <cellStyle name="Nota 3 3 4 3" xfId="2476" xr:uid="{18C2FE6C-047B-46D1-A02F-9815A839D4E6}"/>
    <cellStyle name="Nota 3 3 4 3 2" xfId="5072" xr:uid="{03FFCB53-243A-4FBF-B868-FFBEF506D991}"/>
    <cellStyle name="Nota 3 3 4 3 3" xfId="7652" xr:uid="{30A9BACB-5333-48E7-9D51-96049A467D7B}"/>
    <cellStyle name="Nota 3 3 4 4" xfId="2477" xr:uid="{BF215B60-B8AF-4341-8A87-85C73C39EF9F}"/>
    <cellStyle name="Nota 3 3 4 4 2" xfId="5073" xr:uid="{26A2BF8A-40C4-451F-B78C-4C7AC557AE04}"/>
    <cellStyle name="Nota 3 3 4 4 3" xfId="7653" xr:uid="{79EBFBC1-A6DD-4497-A97B-99C34318F627}"/>
    <cellStyle name="Nota 3 3 4 5" xfId="3222" xr:uid="{C673EC67-E4FB-435D-AEF8-B09286A8A20C}"/>
    <cellStyle name="Nota 3 3 4 6" xfId="5802" xr:uid="{976C0EDE-FBFE-4EA9-BEED-FC0B1097A1B1}"/>
    <cellStyle name="Nota 3 3 5" xfId="2478" xr:uid="{041887F3-D1BB-4C58-9C7E-DFB21337B892}"/>
    <cellStyle name="Nota 3 3 5 2" xfId="5074" xr:uid="{B27FF1C9-E5CC-4D2B-8002-55D3544448ED}"/>
    <cellStyle name="Nota 3 3 5 3" xfId="7654" xr:uid="{78EA72BB-3AEE-485D-B8A8-D168F1B2FC81}"/>
    <cellStyle name="Nota 3 3 6" xfId="2479" xr:uid="{C63A240E-8828-4B2A-8CEA-03F79155BF2B}"/>
    <cellStyle name="Nota 3 3 6 2" xfId="5075" xr:uid="{B5DB91F9-B482-4C0F-9544-43BB7882F533}"/>
    <cellStyle name="Nota 3 3 6 3" xfId="7655" xr:uid="{0E21BC79-3B4A-46C7-9AE0-B87D8A5A785A}"/>
    <cellStyle name="Nota 3 3 7" xfId="2480" xr:uid="{815317CF-25E2-4627-9470-B47A10264B54}"/>
    <cellStyle name="Nota 3 3 7 2" xfId="5076" xr:uid="{3CB47D58-8F32-4BF9-A692-454E116940F1}"/>
    <cellStyle name="Nota 3 3 7 3" xfId="7656" xr:uid="{1DA4A914-4A66-4216-ADD1-382326CE1940}"/>
    <cellStyle name="Nota 3 3 8" xfId="2779" xr:uid="{A34C9520-69A8-4E97-8767-D7732E4B0A35}"/>
    <cellStyle name="Nota 3 3 9" xfId="5359" xr:uid="{89D841E2-F43E-4AED-B106-401256CD1ED2}"/>
    <cellStyle name="Nota 3 4" xfId="112" xr:uid="{E1DEE0F6-7D09-467A-94B0-6F9DFBED503C}"/>
    <cellStyle name="Nota 3 4 2" xfId="338" xr:uid="{E4C62820-A3AE-428C-A397-55306F9D8332}"/>
    <cellStyle name="Nota 3 4 2 2" xfId="2481" xr:uid="{45EF4254-9A3B-4A34-BDB2-7B94E04B62EF}"/>
    <cellStyle name="Nota 3 4 2 2 2" xfId="5077" xr:uid="{29819610-12D0-4098-82CE-2910CA7C4715}"/>
    <cellStyle name="Nota 3 4 2 2 3" xfId="7657" xr:uid="{58123CD3-5D1F-43E9-8E4F-5615B5ADE36A}"/>
    <cellStyle name="Nota 3 4 2 3" xfId="2482" xr:uid="{9CBDE840-5703-4F09-A429-027D61BE8770}"/>
    <cellStyle name="Nota 3 4 2 3 2" xfId="5078" xr:uid="{1B5300FC-56B2-464B-A6F8-EB3661E694A9}"/>
    <cellStyle name="Nota 3 4 2 3 3" xfId="7658" xr:uid="{42454D5A-30BD-45A0-BC89-9C9E981C5A48}"/>
    <cellStyle name="Nota 3 4 2 4" xfId="2483" xr:uid="{5573F1E9-7F4E-43B9-99C4-46C9DD19FD62}"/>
    <cellStyle name="Nota 3 4 2 4 2" xfId="5079" xr:uid="{3C31E435-CA7B-4E0B-9C7B-5F3EF8600D59}"/>
    <cellStyle name="Nota 3 4 2 4 3" xfId="7659" xr:uid="{05FEDEB4-B4D9-4433-9366-64F2896BD682}"/>
    <cellStyle name="Nota 3 4 2 5" xfId="2939" xr:uid="{D05E497F-2717-4F61-AC6A-727CAF43B640}"/>
    <cellStyle name="Nota 3 4 2 6" xfId="5519" xr:uid="{714317E0-B38D-4D9E-84D4-19086008EF5A}"/>
    <cellStyle name="Nota 3 4 3" xfId="559" xr:uid="{8CDED858-51AF-49C6-8635-5163C2B7427B}"/>
    <cellStyle name="Nota 3 4 3 2" xfId="2484" xr:uid="{3273D8C9-0F82-4F2F-B03B-C5A00CEA8086}"/>
    <cellStyle name="Nota 3 4 3 2 2" xfId="5080" xr:uid="{781DB371-319B-44FF-AD75-5E531773F630}"/>
    <cellStyle name="Nota 3 4 3 2 3" xfId="7660" xr:uid="{5599A1F4-B984-43D1-BE06-10B2F32A5F9B}"/>
    <cellStyle name="Nota 3 4 3 3" xfId="2485" xr:uid="{4FE1E619-7D5F-4D7E-A4C4-12B2C2A43FC0}"/>
    <cellStyle name="Nota 3 4 3 3 2" xfId="5081" xr:uid="{D8F0FB27-5A26-4C77-896B-6AB9816C8BE9}"/>
    <cellStyle name="Nota 3 4 3 3 3" xfId="7661" xr:uid="{D61660EC-B915-48C0-BF99-D2B68F789D8D}"/>
    <cellStyle name="Nota 3 4 3 4" xfId="3160" xr:uid="{802ACFF8-6B74-47EC-9995-6263D44CF342}"/>
    <cellStyle name="Nota 3 4 3 5" xfId="5740" xr:uid="{9054F6EE-4216-42AF-A078-FF664B862B70}"/>
    <cellStyle name="Nota 3 4 4" xfId="2486" xr:uid="{5E538361-2033-48CE-BD73-AE0CAFDABA26}"/>
    <cellStyle name="Nota 3 4 4 2" xfId="5082" xr:uid="{CD53C935-CBFC-469C-8D89-84A234A2D77C}"/>
    <cellStyle name="Nota 3 4 4 3" xfId="7662" xr:uid="{01CAB31B-90D6-499F-84C7-2098751ABE05}"/>
    <cellStyle name="Nota 3 4 5" xfId="2487" xr:uid="{D0B52ABF-AE62-4E5A-9603-9FF71066AF56}"/>
    <cellStyle name="Nota 3 4 5 2" xfId="5083" xr:uid="{1C6B48E0-5D28-4343-80E1-66EBF18AE9D3}"/>
    <cellStyle name="Nota 3 4 5 3" xfId="7663" xr:uid="{47046532-8FB6-4F2C-AF93-4B333956C2D8}"/>
    <cellStyle name="Nota 3 4 6" xfId="2488" xr:uid="{2DE0539E-62CF-43D3-B4D7-94023BE5691C}"/>
    <cellStyle name="Nota 3 4 6 2" xfId="5084" xr:uid="{1ABDD81C-5FD5-403D-A4F2-BF680511F6F2}"/>
    <cellStyle name="Nota 3 4 6 3" xfId="7664" xr:uid="{1411495C-83AF-4A1C-8613-EF706CDF5463}"/>
    <cellStyle name="Nota 3 4 7" xfId="2717" xr:uid="{6B02CAB0-49D6-4639-92DE-97F52FC15E03}"/>
    <cellStyle name="Nota 3 4 8" xfId="5297" xr:uid="{34719702-5A5B-4E7D-8D96-84C24393A4BA}"/>
    <cellStyle name="Nota 3 5" xfId="209" xr:uid="{570D3F5A-C4A1-4E43-95FA-2B6F3575100E}"/>
    <cellStyle name="Nota 3 5 2" xfId="431" xr:uid="{1C3B2DB1-B2BE-4D06-B3A3-4292974BC391}"/>
    <cellStyle name="Nota 3 5 2 2" xfId="2489" xr:uid="{DE0AB486-19CC-4171-806E-F5228DE61493}"/>
    <cellStyle name="Nota 3 5 2 2 2" xfId="5085" xr:uid="{E23F297A-9A59-4AF7-A920-33589B15BEC5}"/>
    <cellStyle name="Nota 3 5 2 2 3" xfId="7665" xr:uid="{C15BF17E-31B0-4D63-ABA0-DD4145E5DC71}"/>
    <cellStyle name="Nota 3 5 2 3" xfId="2490" xr:uid="{F21545CA-BF7B-4769-8A16-D0071BF9ACC3}"/>
    <cellStyle name="Nota 3 5 2 3 2" xfId="5086" xr:uid="{2638491D-1965-44C4-B839-0E53F6B27B13}"/>
    <cellStyle name="Nota 3 5 2 3 3" xfId="7666" xr:uid="{DAA9F75E-E295-4DCF-88EE-01DFBE597B5D}"/>
    <cellStyle name="Nota 3 5 2 4" xfId="2491" xr:uid="{CA2B49AC-56C4-418C-AB78-CB96F6A32F0B}"/>
    <cellStyle name="Nota 3 5 2 4 2" xfId="5087" xr:uid="{C5D8E778-6AE2-408F-B4D5-A27DA19C1F14}"/>
    <cellStyle name="Nota 3 5 2 4 3" xfId="7667" xr:uid="{F55A5337-78C9-4C77-8598-D830AC0B1916}"/>
    <cellStyle name="Nota 3 5 2 5" xfId="3032" xr:uid="{8BF17B0A-1C67-4FFF-800B-BC3B20BDC51F}"/>
    <cellStyle name="Nota 3 5 2 6" xfId="5612" xr:uid="{B7A8E448-3478-4498-B557-BF779A5D7EE6}"/>
    <cellStyle name="Nota 3 5 3" xfId="652" xr:uid="{984AF784-7A01-4AFD-B32F-E55B1150DD05}"/>
    <cellStyle name="Nota 3 5 3 2" xfId="2492" xr:uid="{892F0DEB-F7FC-4160-B1E2-6014F5BC77E6}"/>
    <cellStyle name="Nota 3 5 3 2 2" xfId="5088" xr:uid="{DD76FB6C-1927-48F1-9109-366E4F7D09DD}"/>
    <cellStyle name="Nota 3 5 3 2 3" xfId="7668" xr:uid="{72529C3F-336A-427A-B9A2-48EB5965BAA4}"/>
    <cellStyle name="Nota 3 5 3 3" xfId="2493" xr:uid="{91E1DEF1-B842-4674-9861-DF54206586BD}"/>
    <cellStyle name="Nota 3 5 3 3 2" xfId="5089" xr:uid="{C7CEB6B6-52D3-42A3-9EAB-CA202EE23D19}"/>
    <cellStyle name="Nota 3 5 3 3 3" xfId="7669" xr:uid="{6424CB72-F9A3-4129-970D-B8EB6D3B27C2}"/>
    <cellStyle name="Nota 3 5 3 4" xfId="3253" xr:uid="{676F607D-74FF-48DC-803C-D7A50F191BB7}"/>
    <cellStyle name="Nota 3 5 3 5" xfId="5833" xr:uid="{FA78F8EC-2F6A-4960-9804-2818A3001504}"/>
    <cellStyle name="Nota 3 5 4" xfId="2494" xr:uid="{E5E37FAA-FB71-4EAE-AB82-075E0AAD4F7E}"/>
    <cellStyle name="Nota 3 5 4 2" xfId="5090" xr:uid="{4B29C0AF-5289-4917-A805-A617B89DD774}"/>
    <cellStyle name="Nota 3 5 4 3" xfId="7670" xr:uid="{D84680D1-96FC-45DA-9F47-5013DBA4FD6F}"/>
    <cellStyle name="Nota 3 5 5" xfId="2495" xr:uid="{6AC973CA-3FFD-4870-99F7-06B187AC3176}"/>
    <cellStyle name="Nota 3 5 5 2" xfId="5091" xr:uid="{BBB7890D-BFB9-4B44-A977-10F0FA8C312B}"/>
    <cellStyle name="Nota 3 5 5 3" xfId="7671" xr:uid="{16BB18E5-E28A-4295-8C65-E8C293F164B8}"/>
    <cellStyle name="Nota 3 5 6" xfId="2496" xr:uid="{21B1ABFC-2535-40BC-9211-360AF7661EC9}"/>
    <cellStyle name="Nota 3 5 6 2" xfId="5092" xr:uid="{018B1E87-352D-43EA-B6E7-F6A1D5FBC0A7}"/>
    <cellStyle name="Nota 3 5 6 3" xfId="7672" xr:uid="{DDBE6AC7-04F5-4B05-AD9E-34353F0E880C}"/>
    <cellStyle name="Nota 3 5 7" xfId="2810" xr:uid="{2A27D192-43C9-48FF-95CC-135C4389ACFA}"/>
    <cellStyle name="Nota 3 5 8" xfId="5390" xr:uid="{87648F3C-1D4D-427B-9E5D-464FA4D1C73F}"/>
    <cellStyle name="Nota 3 6" xfId="305" xr:uid="{6CEE3030-9B39-4D63-ACAA-E1A9116425D4}"/>
    <cellStyle name="Nota 3 6 2" xfId="2497" xr:uid="{EBD1E26D-B1A2-4D35-99F5-538529EA7EAB}"/>
    <cellStyle name="Nota 3 6 2 2" xfId="5093" xr:uid="{283B4ECA-D8B2-4068-9221-1362BD7E8852}"/>
    <cellStyle name="Nota 3 6 2 3" xfId="7673" xr:uid="{96F5E0F7-3695-440E-B924-8BF5A532A35D}"/>
    <cellStyle name="Nota 3 6 3" xfId="2498" xr:uid="{7C8ECA5A-4E3A-410A-837D-FA6429B41FEF}"/>
    <cellStyle name="Nota 3 6 3 2" xfId="5094" xr:uid="{29AD9771-B18C-4899-941C-494805663A21}"/>
    <cellStyle name="Nota 3 6 3 3" xfId="7674" xr:uid="{0076FBD0-DE32-4859-A198-9C2A171E8DE5}"/>
    <cellStyle name="Nota 3 6 4" xfId="2499" xr:uid="{A808F827-9CF0-4455-944C-D4CDD3F62EF0}"/>
    <cellStyle name="Nota 3 6 4 2" xfId="5095" xr:uid="{6E297005-1C6C-4EE3-8E06-799499C62394}"/>
    <cellStyle name="Nota 3 6 4 3" xfId="7675" xr:uid="{5F939147-FC06-4666-A317-ABD760126AE8}"/>
    <cellStyle name="Nota 3 6 5" xfId="2906" xr:uid="{2B998031-2E70-42F1-839C-5E08B91443FA}"/>
    <cellStyle name="Nota 3 6 6" xfId="5486" xr:uid="{1AC74DC9-BDD6-4B9A-9EF7-144A14A0CF4A}"/>
    <cellStyle name="Nota 3 7" xfId="526" xr:uid="{B73EA3FB-26C6-4346-9F95-BEA01FDAA29D}"/>
    <cellStyle name="Nota 3 7 2" xfId="2500" xr:uid="{3790BA37-CE6B-407B-978B-6EF50B5957D8}"/>
    <cellStyle name="Nota 3 7 2 2" xfId="5096" xr:uid="{320A310C-2D34-4FB4-9066-B1C8D3AEB8BB}"/>
    <cellStyle name="Nota 3 7 2 3" xfId="7676" xr:uid="{40F1F3B8-7E78-4772-BB91-0CAF95E02F95}"/>
    <cellStyle name="Nota 3 7 3" xfId="2501" xr:uid="{58A81AEA-0AEB-4646-B4C5-4A554C821A1C}"/>
    <cellStyle name="Nota 3 7 3 2" xfId="5097" xr:uid="{5B11ABEA-189C-467F-9070-5CB624E221DC}"/>
    <cellStyle name="Nota 3 7 3 3" xfId="7677" xr:uid="{4A09517E-9189-45D0-9E63-F8CA6255C88C}"/>
    <cellStyle name="Nota 3 7 4" xfId="2502" xr:uid="{458DC656-6A5C-4A24-AA09-FF9E8FEE1104}"/>
    <cellStyle name="Nota 3 7 4 2" xfId="5098" xr:uid="{EEF3DD5D-5B59-4DB3-8401-AE6249DE35FA}"/>
    <cellStyle name="Nota 3 7 4 3" xfId="7678" xr:uid="{0B007329-65C0-4772-96F4-0F434F677C9C}"/>
    <cellStyle name="Nota 3 7 5" xfId="3127" xr:uid="{6F106D66-B2DC-463D-9E83-21967529F324}"/>
    <cellStyle name="Nota 3 7 6" xfId="5707" xr:uid="{3E2DD50A-D9FA-4A5F-AC08-379D94C37059}"/>
    <cellStyle name="Nota 3 8" xfId="2503" xr:uid="{364910C6-E650-4F00-B32C-0421666109C6}"/>
    <cellStyle name="Nota 3 8 2" xfId="5099" xr:uid="{650189A1-AB98-4FF3-AF54-719CDF9F66C4}"/>
    <cellStyle name="Nota 3 8 3" xfId="7679" xr:uid="{3E2BBDB8-D858-40AF-A93B-4BBD5E934F91}"/>
    <cellStyle name="Nota 3 9" xfId="2504" xr:uid="{B6F14AFA-EFD5-454E-8642-C40892EA24B1}"/>
    <cellStyle name="Nota 3 9 2" xfId="5100" xr:uid="{A2FE4689-4294-4DFE-A279-D487C7CADD92}"/>
    <cellStyle name="Nota 3 9 3" xfId="7680" xr:uid="{7B20A16D-8A03-43AF-812B-C8AEE43DB569}"/>
    <cellStyle name="Nota 4" xfId="81" xr:uid="{82867D3D-6E22-4914-AE88-BA8C7D4B3298}"/>
    <cellStyle name="Nota 4 10" xfId="2505" xr:uid="{88A5E30C-0D9A-4FE9-9FE4-6F95797480AC}"/>
    <cellStyle name="Nota 4 10 2" xfId="5101" xr:uid="{AF9522E2-55BA-4B09-A0CA-356DF383E2C1}"/>
    <cellStyle name="Nota 4 10 3" xfId="7681" xr:uid="{222580B5-B014-433E-A906-7EB2DC9121FD}"/>
    <cellStyle name="Nota 4 11" xfId="2687" xr:uid="{E3835758-0159-4DCC-84F7-4D5E9BA69D00}"/>
    <cellStyle name="Nota 4 12" xfId="5267" xr:uid="{BC6EAF03-E823-4B18-9E6C-9A4C1F49F490}"/>
    <cellStyle name="Nota 4 2" xfId="156" xr:uid="{3541D9A8-441D-44AA-A205-1A97377F7857}"/>
    <cellStyle name="Nota 4 2 2" xfId="252" xr:uid="{618EECAF-AE7A-4768-AA6F-B95D2E2F8EF9}"/>
    <cellStyle name="Nota 4 2 2 2" xfId="473" xr:uid="{681B1449-CBCC-432D-8D57-3DF297074C51}"/>
    <cellStyle name="Nota 4 2 2 2 2" xfId="2506" xr:uid="{54280176-1182-47FB-9584-2A1327E02F60}"/>
    <cellStyle name="Nota 4 2 2 2 2 2" xfId="5102" xr:uid="{9E8AC26B-F587-4A3D-884F-9F6FE2E504C2}"/>
    <cellStyle name="Nota 4 2 2 2 2 3" xfId="7682" xr:uid="{CEB21E5D-8234-4201-8095-EFD83FC67EA7}"/>
    <cellStyle name="Nota 4 2 2 2 3" xfId="2507" xr:uid="{A0BB2398-C3E6-4185-A9E8-0AC85B64C5C7}"/>
    <cellStyle name="Nota 4 2 2 2 3 2" xfId="5103" xr:uid="{A0E80B82-45C9-4518-89AB-00223ADC9060}"/>
    <cellStyle name="Nota 4 2 2 2 3 3" xfId="7683" xr:uid="{F0DC08F7-0B17-46F3-B7E9-8FB8BC72CECB}"/>
    <cellStyle name="Nota 4 2 2 2 4" xfId="2508" xr:uid="{54C1FE5B-93E9-4E4E-9CC6-2D5F6DFC71F1}"/>
    <cellStyle name="Nota 4 2 2 2 4 2" xfId="5104" xr:uid="{37204D96-2B8A-4933-97CC-AC9BFEDEB7F8}"/>
    <cellStyle name="Nota 4 2 2 2 4 3" xfId="7684" xr:uid="{D53239B8-D8C9-4C50-B96B-DE19F4D2F256}"/>
    <cellStyle name="Nota 4 2 2 2 5" xfId="3074" xr:uid="{65AB2A0E-E0B4-4CD6-974F-49610BE356A3}"/>
    <cellStyle name="Nota 4 2 2 2 6" xfId="5654" xr:uid="{0845224A-823C-4744-B985-45F9F7A9377C}"/>
    <cellStyle name="Nota 4 2 2 3" xfId="694" xr:uid="{A0D0DCBF-C4B1-4B35-A0A8-FEB474C38EFA}"/>
    <cellStyle name="Nota 4 2 2 3 2" xfId="2509" xr:uid="{FB6B0809-FA79-4C12-98EC-A111A3DBD267}"/>
    <cellStyle name="Nota 4 2 2 3 2 2" xfId="5105" xr:uid="{6D87AF9B-6920-45F8-9D3B-E79CB1632A17}"/>
    <cellStyle name="Nota 4 2 2 3 2 3" xfId="7685" xr:uid="{C6950981-FD0F-48A1-9807-943ED1FB5282}"/>
    <cellStyle name="Nota 4 2 2 3 3" xfId="2510" xr:uid="{0A6BBBE2-6C89-4F34-9611-5D8C5CA4EAE2}"/>
    <cellStyle name="Nota 4 2 2 3 3 2" xfId="5106" xr:uid="{F9ABFB16-5FBB-47A4-B2A8-A766D5BC37BE}"/>
    <cellStyle name="Nota 4 2 2 3 3 3" xfId="7686" xr:uid="{30B1EAC8-0957-41D4-AE58-69550743697E}"/>
    <cellStyle name="Nota 4 2 2 3 4" xfId="3295" xr:uid="{077112D9-3326-4900-91FF-9F13F4539656}"/>
    <cellStyle name="Nota 4 2 2 3 5" xfId="5875" xr:uid="{AE3A2522-E1B8-46C3-9884-C07E5E314095}"/>
    <cellStyle name="Nota 4 2 2 4" xfId="2511" xr:uid="{3966423B-35D0-41C2-A117-D4FCF3570F6E}"/>
    <cellStyle name="Nota 4 2 2 4 2" xfId="5107" xr:uid="{59E8B0C8-5253-4984-BCC7-023473C2AFFF}"/>
    <cellStyle name="Nota 4 2 2 4 3" xfId="7687" xr:uid="{8D4AB19F-F728-4EEF-9747-DE3715513F57}"/>
    <cellStyle name="Nota 4 2 2 5" xfId="2512" xr:uid="{DDCDD3DF-FB9C-4FB2-AFA5-DAE04DADD5E4}"/>
    <cellStyle name="Nota 4 2 2 5 2" xfId="5108" xr:uid="{AB29D67B-96A6-4ECE-B3B0-CD50C1D4A79F}"/>
    <cellStyle name="Nota 4 2 2 5 3" xfId="7688" xr:uid="{46C6F2A3-1479-4DF6-8EB6-6316C6A95C72}"/>
    <cellStyle name="Nota 4 2 2 6" xfId="2513" xr:uid="{F6A5C3E1-8BC1-43F3-BC5B-32C2AF45AAA0}"/>
    <cellStyle name="Nota 4 2 2 6 2" xfId="5109" xr:uid="{E6D23936-2084-4F2B-B374-D74F78EB2ACC}"/>
    <cellStyle name="Nota 4 2 2 6 3" xfId="7689" xr:uid="{B3771257-00BE-4801-9BCE-20E2B387258A}"/>
    <cellStyle name="Nota 4 2 2 7" xfId="2853" xr:uid="{3BA8932E-B7B8-49E7-82A9-D975739EADEE}"/>
    <cellStyle name="Nota 4 2 2 8" xfId="5433" xr:uid="{50E3A286-C285-4E95-B36B-39525CC85CE9}"/>
    <cellStyle name="Nota 4 2 3" xfId="378" xr:uid="{59045665-A411-4329-8FDE-6B4EEC6073E9}"/>
    <cellStyle name="Nota 4 2 3 2" xfId="2514" xr:uid="{8B5EE2FE-E60A-4347-8DC4-ECDC28452F54}"/>
    <cellStyle name="Nota 4 2 3 2 2" xfId="5110" xr:uid="{E559CE6C-CBE8-47A8-8224-553B810FB682}"/>
    <cellStyle name="Nota 4 2 3 2 3" xfId="7690" xr:uid="{56DC2C96-7938-4BA1-B2B0-8D4AF0C0CA91}"/>
    <cellStyle name="Nota 4 2 3 3" xfId="2515" xr:uid="{7B071C6D-A37F-4E2A-A16C-B268B0783A55}"/>
    <cellStyle name="Nota 4 2 3 3 2" xfId="5111" xr:uid="{90DA9E89-0864-4D55-BD71-3924C77360C4}"/>
    <cellStyle name="Nota 4 2 3 3 3" xfId="7691" xr:uid="{D15CCD7C-7549-41BA-83CE-97E9C31CE8A0}"/>
    <cellStyle name="Nota 4 2 3 4" xfId="2516" xr:uid="{D183A792-384D-49BB-872F-7F1BE2446013}"/>
    <cellStyle name="Nota 4 2 3 4 2" xfId="5112" xr:uid="{4F2FBE0C-BAD6-45A3-9FE6-0E6CBB375EEA}"/>
    <cellStyle name="Nota 4 2 3 4 3" xfId="7692" xr:uid="{B5A93386-DFF9-4FC3-98CD-0914C113C763}"/>
    <cellStyle name="Nota 4 2 3 5" xfId="2979" xr:uid="{7726B450-48A1-4DE1-8FAA-839A2902D67C}"/>
    <cellStyle name="Nota 4 2 3 6" xfId="5559" xr:uid="{574A65A8-02F8-4265-BE2A-267B5AA70990}"/>
    <cellStyle name="Nota 4 2 4" xfId="599" xr:uid="{1D771FE7-5C17-450C-B3B0-DDCC15A2056F}"/>
    <cellStyle name="Nota 4 2 4 2" xfId="2517" xr:uid="{DBCD6CA5-D90E-4A07-A56B-7CEC18DF7A63}"/>
    <cellStyle name="Nota 4 2 4 2 2" xfId="5113" xr:uid="{894B06D9-62F4-4BF2-BE66-8BE0934E01D5}"/>
    <cellStyle name="Nota 4 2 4 2 3" xfId="7693" xr:uid="{6FA48ECE-F068-48AB-A110-0D9C2802FC9F}"/>
    <cellStyle name="Nota 4 2 4 3" xfId="2518" xr:uid="{4365B4E7-D4BB-4978-9398-6951C2CF0838}"/>
    <cellStyle name="Nota 4 2 4 3 2" xfId="5114" xr:uid="{89B35E80-4DC3-4AAD-AB3C-90B36CED3B52}"/>
    <cellStyle name="Nota 4 2 4 3 3" xfId="7694" xr:uid="{5FDC98D1-FAE0-40B2-91DD-FD3951280075}"/>
    <cellStyle name="Nota 4 2 4 4" xfId="2519" xr:uid="{427F9C00-DA4B-441F-B575-A08D86FC1BFC}"/>
    <cellStyle name="Nota 4 2 4 4 2" xfId="5115" xr:uid="{1BDF4E87-CF61-4DBF-8A03-A51772BB7D49}"/>
    <cellStyle name="Nota 4 2 4 4 3" xfId="7695" xr:uid="{E69753A2-A5D2-4F67-B666-9C36FED3C2BA}"/>
    <cellStyle name="Nota 4 2 4 5" xfId="3200" xr:uid="{79407B83-5DEF-4360-B609-392FDFD37134}"/>
    <cellStyle name="Nota 4 2 4 6" xfId="5780" xr:uid="{70565938-0A02-4AC6-AF61-5AEFD9567B66}"/>
    <cellStyle name="Nota 4 2 5" xfId="2520" xr:uid="{C89E3F2B-A6A2-43C1-AB7A-E18A77410B87}"/>
    <cellStyle name="Nota 4 2 5 2" xfId="5116" xr:uid="{2DA03789-872F-4DE6-A79B-28CF824F8A82}"/>
    <cellStyle name="Nota 4 2 5 3" xfId="7696" xr:uid="{9AD9DD97-201F-4385-A209-6F59DB7FFEB6}"/>
    <cellStyle name="Nota 4 2 6" xfId="2521" xr:uid="{799C1DE8-298D-4996-B52C-72751657C387}"/>
    <cellStyle name="Nota 4 2 6 2" xfId="5117" xr:uid="{7FFD5626-23B3-4013-9F12-D67813780E4E}"/>
    <cellStyle name="Nota 4 2 6 3" xfId="7697" xr:uid="{09E8E03C-FB72-4C9A-B876-5F470B3A3F43}"/>
    <cellStyle name="Nota 4 2 7" xfId="2522" xr:uid="{9B7DF18C-D583-49CD-A2F2-225C07967229}"/>
    <cellStyle name="Nota 4 2 7 2" xfId="5118" xr:uid="{513F3271-B0EC-4B83-9D5D-CB71A2190103}"/>
    <cellStyle name="Nota 4 2 7 3" xfId="7698" xr:uid="{8A2174B0-D5FA-4390-8E73-2A47DFCB0E90}"/>
    <cellStyle name="Nota 4 2 8" xfId="2757" xr:uid="{9137E7F7-295A-43BB-9DD5-D7E7214C83D2}"/>
    <cellStyle name="Nota 4 2 9" xfId="5337" xr:uid="{EE957DB7-8558-46DE-B20E-865853D7341B}"/>
    <cellStyle name="Nota 4 3" xfId="180" xr:uid="{D4A7797E-4529-495E-8014-259404E6F9F8}"/>
    <cellStyle name="Nota 4 3 2" xfId="276" xr:uid="{E124AE3C-70A7-4DF6-BDF6-F4A373136754}"/>
    <cellStyle name="Nota 4 3 2 2" xfId="497" xr:uid="{5C54B08D-CF1C-40BC-ADF1-998E12F38C9E}"/>
    <cellStyle name="Nota 4 3 2 2 2" xfId="2523" xr:uid="{E7525F2A-60A5-4FFF-BA01-F95E9F395AB4}"/>
    <cellStyle name="Nota 4 3 2 2 2 2" xfId="5119" xr:uid="{BCCD35E1-CECF-4C42-AF6F-F90C0DCDD6E8}"/>
    <cellStyle name="Nota 4 3 2 2 2 3" xfId="7699" xr:uid="{4612710A-8EBF-4946-B98C-20A4F18CD1E6}"/>
    <cellStyle name="Nota 4 3 2 2 3" xfId="2524" xr:uid="{22EA8BC8-0D8F-4A82-B179-7D92A26D7D09}"/>
    <cellStyle name="Nota 4 3 2 2 3 2" xfId="5120" xr:uid="{3B6E4065-4432-43E0-AC14-BF7F37C62964}"/>
    <cellStyle name="Nota 4 3 2 2 3 3" xfId="7700" xr:uid="{43111856-B65E-419F-BF55-FC6310F0B34B}"/>
    <cellStyle name="Nota 4 3 2 2 4" xfId="2525" xr:uid="{BB1BF9DF-19A6-42A8-8AA2-B3EAE1D20DBD}"/>
    <cellStyle name="Nota 4 3 2 2 4 2" xfId="5121" xr:uid="{F414EBBC-6554-4E39-BF3B-E0332C87A8B8}"/>
    <cellStyle name="Nota 4 3 2 2 4 3" xfId="7701" xr:uid="{514DDD6F-B806-499B-97CB-DB2BC023A5EB}"/>
    <cellStyle name="Nota 4 3 2 2 5" xfId="3098" xr:uid="{F513B8DF-F729-4DDE-B3BC-E45CD32B6257}"/>
    <cellStyle name="Nota 4 3 2 2 6" xfId="5678" xr:uid="{E64FDD38-101F-424B-A12C-DEE4D194E114}"/>
    <cellStyle name="Nota 4 3 2 3" xfId="718" xr:uid="{5A158734-F09D-4D32-9B40-D1FADC57613B}"/>
    <cellStyle name="Nota 4 3 2 3 2" xfId="2526" xr:uid="{13879352-3D2A-4A01-9D2A-566DC525625A}"/>
    <cellStyle name="Nota 4 3 2 3 2 2" xfId="5122" xr:uid="{F839CFBD-36DF-4F02-BD5D-5F593773AD09}"/>
    <cellStyle name="Nota 4 3 2 3 2 3" xfId="7702" xr:uid="{41C90C4C-BDAF-4750-9802-70C82244EA9F}"/>
    <cellStyle name="Nota 4 3 2 3 3" xfId="2527" xr:uid="{7E37C02F-2C70-471D-8FAC-713E58859DF2}"/>
    <cellStyle name="Nota 4 3 2 3 3 2" xfId="5123" xr:uid="{C4CAB899-6538-4438-8F97-ED97F57418AD}"/>
    <cellStyle name="Nota 4 3 2 3 3 3" xfId="7703" xr:uid="{86982C8B-22DF-4122-9285-8DB845CA0A2C}"/>
    <cellStyle name="Nota 4 3 2 3 4" xfId="3319" xr:uid="{45DC2C82-4724-42D6-8F29-D8D3969C916A}"/>
    <cellStyle name="Nota 4 3 2 3 5" xfId="5899" xr:uid="{B9F88EEE-FDD1-4CB2-9B69-648B91C4966C}"/>
    <cellStyle name="Nota 4 3 2 4" xfId="2528" xr:uid="{9DBFA802-937D-4CA1-88F2-44598226854B}"/>
    <cellStyle name="Nota 4 3 2 4 2" xfId="5124" xr:uid="{96520CE8-D9EE-4409-8983-F770767373BF}"/>
    <cellStyle name="Nota 4 3 2 4 3" xfId="7704" xr:uid="{B77FEB88-CA4F-496B-B01C-7A4A26419231}"/>
    <cellStyle name="Nota 4 3 2 5" xfId="2529" xr:uid="{F4AA984D-BE40-449E-A84D-39F7FB0B67D5}"/>
    <cellStyle name="Nota 4 3 2 5 2" xfId="5125" xr:uid="{83BF534D-D21D-452B-A32B-51290B8D3A74}"/>
    <cellStyle name="Nota 4 3 2 5 3" xfId="7705" xr:uid="{407B7264-BDD7-49D8-A6E0-6CB06D8D08D4}"/>
    <cellStyle name="Nota 4 3 2 6" xfId="2530" xr:uid="{5D427438-8792-434F-BD7D-2BE079FE68B4}"/>
    <cellStyle name="Nota 4 3 2 6 2" xfId="5126" xr:uid="{FA1BAE74-F3B3-4A0A-9969-210EAF72B958}"/>
    <cellStyle name="Nota 4 3 2 6 3" xfId="7706" xr:uid="{AF12E6E7-8B54-4AC0-98E1-7CB036B7C3DF}"/>
    <cellStyle name="Nota 4 3 2 7" xfId="2877" xr:uid="{EC35AB46-A81E-48C5-8427-E5A105D0DD6D}"/>
    <cellStyle name="Nota 4 3 2 8" xfId="5457" xr:uid="{569C9719-1A84-45EA-B336-259F8252436D}"/>
    <cellStyle name="Nota 4 3 3" xfId="402" xr:uid="{1E1CC385-F33F-493F-8E18-8ABF939F4DBD}"/>
    <cellStyle name="Nota 4 3 3 2" xfId="2531" xr:uid="{4596A813-D7DD-47ED-AA68-E2A8E4FE8F54}"/>
    <cellStyle name="Nota 4 3 3 2 2" xfId="5127" xr:uid="{EC25AB09-9205-4FBD-90FB-831097C572C6}"/>
    <cellStyle name="Nota 4 3 3 2 3" xfId="7707" xr:uid="{709DE8FF-2FBB-4C7E-87F1-6EA0B3F08181}"/>
    <cellStyle name="Nota 4 3 3 3" xfId="2532" xr:uid="{68947A75-DCBA-421B-BC5E-724682817571}"/>
    <cellStyle name="Nota 4 3 3 3 2" xfId="5128" xr:uid="{B6CD5400-1F8D-4012-9763-508387F6DA0F}"/>
    <cellStyle name="Nota 4 3 3 3 3" xfId="7708" xr:uid="{8C4AE974-5A97-4588-87C2-AD10EE115878}"/>
    <cellStyle name="Nota 4 3 3 4" xfId="2533" xr:uid="{95C6538F-8AAB-424B-9CE3-1FDC6E2904C8}"/>
    <cellStyle name="Nota 4 3 3 4 2" xfId="5129" xr:uid="{DD516796-A424-4AB9-96A6-9877892B6DEF}"/>
    <cellStyle name="Nota 4 3 3 4 3" xfId="7709" xr:uid="{F3772D92-19AA-47C3-9B92-B78B3831D92F}"/>
    <cellStyle name="Nota 4 3 3 5" xfId="3003" xr:uid="{DC338F2E-7574-466F-837A-BFFBF4C4BDF6}"/>
    <cellStyle name="Nota 4 3 3 6" xfId="5583" xr:uid="{3FA61B93-D7BC-4B2E-8BD9-09157F5FBC82}"/>
    <cellStyle name="Nota 4 3 4" xfId="623" xr:uid="{05E4997E-5468-4209-B8B2-2480A193A3B3}"/>
    <cellStyle name="Nota 4 3 4 2" xfId="2534" xr:uid="{DED6FEF3-67CC-4764-8C85-7DFC7F9FD58C}"/>
    <cellStyle name="Nota 4 3 4 2 2" xfId="5130" xr:uid="{09D1E750-AA0A-4EAF-A599-1D2CAF1CA1BC}"/>
    <cellStyle name="Nota 4 3 4 2 3" xfId="7710" xr:uid="{BE63B9DA-5757-4C0D-A317-623531AE461B}"/>
    <cellStyle name="Nota 4 3 4 3" xfId="2535" xr:uid="{272B7F7B-287D-4E8F-BB57-0CAAFA1938BC}"/>
    <cellStyle name="Nota 4 3 4 3 2" xfId="5131" xr:uid="{9B8CDCE0-379D-4CB1-AC84-E04F0F26D479}"/>
    <cellStyle name="Nota 4 3 4 3 3" xfId="7711" xr:uid="{69CAF5C5-94AD-4336-A05F-BF4F9F9F5EAD}"/>
    <cellStyle name="Nota 4 3 4 4" xfId="2536" xr:uid="{7E73DD2E-BA29-4656-9DFC-9817E463C2CF}"/>
    <cellStyle name="Nota 4 3 4 4 2" xfId="5132" xr:uid="{6330AB9C-4702-4AD0-8586-978E82A81D61}"/>
    <cellStyle name="Nota 4 3 4 4 3" xfId="7712" xr:uid="{C3742DFE-1F3F-46D9-8733-5BEEC4508FF7}"/>
    <cellStyle name="Nota 4 3 4 5" xfId="3224" xr:uid="{EBA5FB5E-2051-4D6E-9B02-5DBA15DF0533}"/>
    <cellStyle name="Nota 4 3 4 6" xfId="5804" xr:uid="{4592E250-9532-43D5-A86B-3C928C8D7916}"/>
    <cellStyle name="Nota 4 3 5" xfId="2537" xr:uid="{7F3A98A3-EA17-4D1C-BA4C-6F7E7FCEF63A}"/>
    <cellStyle name="Nota 4 3 5 2" xfId="5133" xr:uid="{3AC9AC77-2447-4643-AF25-4DC0DAE37D0D}"/>
    <cellStyle name="Nota 4 3 5 3" xfId="7713" xr:uid="{0049E76D-5F6E-42DD-BEAB-048FB45C82DE}"/>
    <cellStyle name="Nota 4 3 6" xfId="2538" xr:uid="{9F007141-4A54-40CC-9C17-60354E4D6D47}"/>
    <cellStyle name="Nota 4 3 6 2" xfId="5134" xr:uid="{3AC286D4-0056-416A-BD42-8039B66AC386}"/>
    <cellStyle name="Nota 4 3 6 3" xfId="7714" xr:uid="{CEC81C50-4FAA-46FF-B6EC-E48E7D88771A}"/>
    <cellStyle name="Nota 4 3 7" xfId="2539" xr:uid="{A35A7A92-7C3D-4818-8FB9-DCEE714EB115}"/>
    <cellStyle name="Nota 4 3 7 2" xfId="5135" xr:uid="{DB3AF872-ED31-41F0-A655-3DD08D9A3519}"/>
    <cellStyle name="Nota 4 3 7 3" xfId="7715" xr:uid="{4D7557C4-6019-4B2E-BFC3-1FE5ACEFF86A}"/>
    <cellStyle name="Nota 4 3 8" xfId="2781" xr:uid="{F0B200B8-9689-466C-949B-4B6D93974BC2}"/>
    <cellStyle name="Nota 4 3 9" xfId="5361" xr:uid="{59506362-4393-40A5-AAE7-40B91F5B0BED}"/>
    <cellStyle name="Nota 4 4" xfId="114" xr:uid="{17E1A6F3-5280-4F8C-8BAE-9B793E8B1F8F}"/>
    <cellStyle name="Nota 4 4 2" xfId="340" xr:uid="{97E32FB1-9D32-427F-980F-891D470F4BAA}"/>
    <cellStyle name="Nota 4 4 2 2" xfId="2540" xr:uid="{5577915E-9A5E-4D58-82C0-9C51BCF98846}"/>
    <cellStyle name="Nota 4 4 2 2 2" xfId="5136" xr:uid="{27CD3613-8870-486D-9B33-C33A79799D4A}"/>
    <cellStyle name="Nota 4 4 2 2 3" xfId="7716" xr:uid="{AC67DD60-2847-4102-AB1B-EB6ACA6C25E7}"/>
    <cellStyle name="Nota 4 4 2 3" xfId="2541" xr:uid="{7B27BCBA-E977-4A38-B522-5A933601322D}"/>
    <cellStyle name="Nota 4 4 2 3 2" xfId="5137" xr:uid="{956B6C8A-A381-40B8-A94A-F402F48AAB67}"/>
    <cellStyle name="Nota 4 4 2 3 3" xfId="7717" xr:uid="{AA5408F1-FFD9-46B6-9670-144D13335F40}"/>
    <cellStyle name="Nota 4 4 2 4" xfId="2542" xr:uid="{4AB39DE0-F53D-4284-8411-88A123204D65}"/>
    <cellStyle name="Nota 4 4 2 4 2" xfId="5138" xr:uid="{24102886-B0E6-459B-8446-266A3FA95759}"/>
    <cellStyle name="Nota 4 4 2 4 3" xfId="7718" xr:uid="{D95B4E82-6AFA-4454-A535-4B3F9AC5994F}"/>
    <cellStyle name="Nota 4 4 2 5" xfId="2941" xr:uid="{51F334D2-71EB-4C70-8D3B-E8A960B74064}"/>
    <cellStyle name="Nota 4 4 2 6" xfId="5521" xr:uid="{D0D1522B-EE28-4656-BA0D-04E0EFFC3E88}"/>
    <cellStyle name="Nota 4 4 3" xfId="561" xr:uid="{59D7F195-9454-4E32-B679-D4E594FAC304}"/>
    <cellStyle name="Nota 4 4 3 2" xfId="2543" xr:uid="{14461BD6-79AD-4B02-A3DB-81ED710421D1}"/>
    <cellStyle name="Nota 4 4 3 2 2" xfId="5139" xr:uid="{89FF9386-63A9-4BFC-A975-32827F7F12AC}"/>
    <cellStyle name="Nota 4 4 3 2 3" xfId="7719" xr:uid="{75396D11-71CF-4DF2-8D24-EF12BD392ED2}"/>
    <cellStyle name="Nota 4 4 3 3" xfId="2544" xr:uid="{97E2FB9B-2190-4FB6-A5A1-C32D661D3F35}"/>
    <cellStyle name="Nota 4 4 3 3 2" xfId="5140" xr:uid="{42E6C5A4-CB0D-4F3C-93F8-D35268738951}"/>
    <cellStyle name="Nota 4 4 3 3 3" xfId="7720" xr:uid="{71D124AF-CFE4-4DD6-912B-A2E689244156}"/>
    <cellStyle name="Nota 4 4 3 4" xfId="3162" xr:uid="{5177E19D-6DB0-49F3-8A44-63791826F2B1}"/>
    <cellStyle name="Nota 4 4 3 5" xfId="5742" xr:uid="{2FAC56B7-5D26-4FF2-B247-FF4F88A29B88}"/>
    <cellStyle name="Nota 4 4 4" xfId="2545" xr:uid="{29670EA2-BC9D-4CFE-B5F9-DB760AEEBD6F}"/>
    <cellStyle name="Nota 4 4 4 2" xfId="5141" xr:uid="{D659F1E7-31F4-4BC8-B155-558050621438}"/>
    <cellStyle name="Nota 4 4 4 3" xfId="7721" xr:uid="{2266B4EF-606F-4D23-A19F-9A01CE855DE5}"/>
    <cellStyle name="Nota 4 4 5" xfId="2546" xr:uid="{5E20E617-FF1A-45A0-9329-F0E8A7438D51}"/>
    <cellStyle name="Nota 4 4 5 2" xfId="5142" xr:uid="{D8570B7F-D722-42BC-A7E7-F7398427F19A}"/>
    <cellStyle name="Nota 4 4 5 3" xfId="7722" xr:uid="{220983D5-1B43-4634-AC41-01A822D81D6A}"/>
    <cellStyle name="Nota 4 4 6" xfId="2547" xr:uid="{8E99005E-3DAB-42FA-BAAC-7A19B6C73F3A}"/>
    <cellStyle name="Nota 4 4 6 2" xfId="5143" xr:uid="{D9D9F1EF-6B56-4B37-A3AC-E2A583077285}"/>
    <cellStyle name="Nota 4 4 6 3" xfId="7723" xr:uid="{53EB1E22-6737-4453-99A8-401936627B31}"/>
    <cellStyle name="Nota 4 4 7" xfId="2719" xr:uid="{34B7C6AB-3C48-4BCD-AF93-C68D41B62E5E}"/>
    <cellStyle name="Nota 4 4 8" xfId="5299" xr:uid="{2B136F8D-D632-4BB2-B80C-47B1DCAF0C12}"/>
    <cellStyle name="Nota 4 5" xfId="212" xr:uid="{1438F977-3EEF-4851-813A-88C315860293}"/>
    <cellStyle name="Nota 4 5 2" xfId="433" xr:uid="{DE307387-11A7-41E8-B308-07D8640C53A2}"/>
    <cellStyle name="Nota 4 5 2 2" xfId="2548" xr:uid="{C96F2CB6-2B5D-4A45-A5B6-16A942DE4B1F}"/>
    <cellStyle name="Nota 4 5 2 2 2" xfId="5144" xr:uid="{EB07F486-893A-427F-9953-CFE80B11FA4A}"/>
    <cellStyle name="Nota 4 5 2 2 3" xfId="7724" xr:uid="{C7D9C5AC-0EB2-41C3-A068-FBC79EADB195}"/>
    <cellStyle name="Nota 4 5 2 3" xfId="2549" xr:uid="{4C61A980-1412-4866-91E8-029F67C5AC94}"/>
    <cellStyle name="Nota 4 5 2 3 2" xfId="5145" xr:uid="{1044E139-4C30-4CE4-BFC1-A9F82B6A873F}"/>
    <cellStyle name="Nota 4 5 2 3 3" xfId="7725" xr:uid="{53C73DB2-2C9A-4149-AC5B-61B629CF0FEA}"/>
    <cellStyle name="Nota 4 5 2 4" xfId="2550" xr:uid="{A7CA3463-E8A3-4836-9B07-574C8ADD80CF}"/>
    <cellStyle name="Nota 4 5 2 4 2" xfId="5146" xr:uid="{FE3D1BEF-B8AB-4FC7-8EF1-DF9DB97A7756}"/>
    <cellStyle name="Nota 4 5 2 4 3" xfId="7726" xr:uid="{2AA02C9C-7AA7-400F-B07B-C799123435A9}"/>
    <cellStyle name="Nota 4 5 2 5" xfId="3034" xr:uid="{7531C144-9C7A-4430-997A-54D6C6EA9696}"/>
    <cellStyle name="Nota 4 5 2 6" xfId="5614" xr:uid="{C11ADDCF-B2A1-4B6B-BB4C-85761190774D}"/>
    <cellStyle name="Nota 4 5 3" xfId="654" xr:uid="{3F87F43D-5836-4459-90E4-F72DE9FDF5B0}"/>
    <cellStyle name="Nota 4 5 3 2" xfId="2551" xr:uid="{C26DBAB5-A2D3-41EF-8C8B-61AD2031F68C}"/>
    <cellStyle name="Nota 4 5 3 2 2" xfId="5147" xr:uid="{1762EE69-BBCD-434B-B9E0-E9B94BC192F4}"/>
    <cellStyle name="Nota 4 5 3 2 3" xfId="7727" xr:uid="{11CEA559-9374-4859-97E3-65B90DDEA06C}"/>
    <cellStyle name="Nota 4 5 3 3" xfId="2552" xr:uid="{3E8ACD9F-5D46-492F-AB4B-153A204D18DA}"/>
    <cellStyle name="Nota 4 5 3 3 2" xfId="5148" xr:uid="{62E110DC-71B3-4601-8C26-1D72ADDA5C57}"/>
    <cellStyle name="Nota 4 5 3 3 3" xfId="7728" xr:uid="{8D2CA0C3-828D-408D-9C55-92CBEBE35B75}"/>
    <cellStyle name="Nota 4 5 3 4" xfId="3255" xr:uid="{89F5BB24-526D-4821-B7E6-578C15353DB5}"/>
    <cellStyle name="Nota 4 5 3 5" xfId="5835" xr:uid="{0E5594AA-7DFC-4DEE-99A7-23E9D08732A1}"/>
    <cellStyle name="Nota 4 5 4" xfId="2553" xr:uid="{8621252E-D092-4BFF-9143-27C46C64A3AF}"/>
    <cellStyle name="Nota 4 5 4 2" xfId="5149" xr:uid="{11B69A90-70E2-4467-B1AD-BBED623AD86D}"/>
    <cellStyle name="Nota 4 5 4 3" xfId="7729" xr:uid="{BDD22AFE-7115-4407-8253-DC917EAFDA7A}"/>
    <cellStyle name="Nota 4 5 5" xfId="2554" xr:uid="{8B42AC30-F9C7-4BB0-A3EC-3046D5D8E090}"/>
    <cellStyle name="Nota 4 5 5 2" xfId="5150" xr:uid="{193613B0-E155-4C7C-821E-A6257BF262B8}"/>
    <cellStyle name="Nota 4 5 5 3" xfId="7730" xr:uid="{12BB699E-8461-4CB3-BF2B-7B19695DEE13}"/>
    <cellStyle name="Nota 4 5 6" xfId="2555" xr:uid="{350E4026-F208-4CEE-B36D-B6524CBAB01E}"/>
    <cellStyle name="Nota 4 5 6 2" xfId="5151" xr:uid="{B4C70BC6-EBD2-4DEC-8E33-194943B146DB}"/>
    <cellStyle name="Nota 4 5 6 3" xfId="7731" xr:uid="{BFA4F478-78B7-4675-A58A-DCA688F953C4}"/>
    <cellStyle name="Nota 4 5 7" xfId="2813" xr:uid="{D57135A9-7DED-4A96-BCA9-7F871FAF4993}"/>
    <cellStyle name="Nota 4 5 8" xfId="5393" xr:uid="{B557A170-BA60-4250-AA75-CC400D1CBCD6}"/>
    <cellStyle name="Nota 4 6" xfId="307" xr:uid="{9D6ABA7C-30CD-4CD4-92E6-DC2859A8AA96}"/>
    <cellStyle name="Nota 4 6 2" xfId="2556" xr:uid="{89AD8DCC-24E8-42DC-818E-C136268349F7}"/>
    <cellStyle name="Nota 4 6 2 2" xfId="5152" xr:uid="{BB7B9F64-EDF5-4DCF-B937-0EDDBF08AEC5}"/>
    <cellStyle name="Nota 4 6 2 3" xfId="7732" xr:uid="{52DC14AA-4D18-4877-989D-726E7FF83215}"/>
    <cellStyle name="Nota 4 6 3" xfId="2557" xr:uid="{72D1A6B1-D7FF-476B-B5C2-8DE35359723D}"/>
    <cellStyle name="Nota 4 6 3 2" xfId="5153" xr:uid="{CA39B6B1-9E17-4140-955E-902E15E851B8}"/>
    <cellStyle name="Nota 4 6 3 3" xfId="7733" xr:uid="{59827EF7-9ACA-46AE-9FB6-C121176FBD2C}"/>
    <cellStyle name="Nota 4 6 4" xfId="2558" xr:uid="{8FA0C953-C558-4564-95A9-6B33390F4C8C}"/>
    <cellStyle name="Nota 4 6 4 2" xfId="5154" xr:uid="{D4E856F5-5BB2-4E35-9166-F630849FDC95}"/>
    <cellStyle name="Nota 4 6 4 3" xfId="7734" xr:uid="{E1C866AF-505F-4052-B206-6DF88D73DB9C}"/>
    <cellStyle name="Nota 4 6 5" xfId="2908" xr:uid="{6ADEB865-4B7E-467A-942A-7AA1B2B6E084}"/>
    <cellStyle name="Nota 4 6 6" xfId="5488" xr:uid="{5EE16DD6-F2B3-4D6C-8794-373C088BA5FB}"/>
    <cellStyle name="Nota 4 7" xfId="528" xr:uid="{43518AD2-2DC3-4AC0-B18A-55BD1F33D39C}"/>
    <cellStyle name="Nota 4 7 2" xfId="2559" xr:uid="{D0A662DD-E436-405C-8849-680920EA8B75}"/>
    <cellStyle name="Nota 4 7 2 2" xfId="5155" xr:uid="{9EDE9B6C-8D96-4487-86EF-99BCED2A2114}"/>
    <cellStyle name="Nota 4 7 2 3" xfId="7735" xr:uid="{59CAD419-99E4-4CE5-ABC5-55F2DC1FEE6E}"/>
    <cellStyle name="Nota 4 7 3" xfId="2560" xr:uid="{DDAA6834-A6AC-4EB9-8D33-03E9D35522D2}"/>
    <cellStyle name="Nota 4 7 3 2" xfId="5156" xr:uid="{5E368405-6AF6-4A5C-8064-5F583EBE9CE5}"/>
    <cellStyle name="Nota 4 7 3 3" xfId="7736" xr:uid="{C405531C-D80D-4858-8D14-678FFCBFFC1F}"/>
    <cellStyle name="Nota 4 7 4" xfId="2561" xr:uid="{96B4D113-3AE2-4C22-A471-E7F42557F6CF}"/>
    <cellStyle name="Nota 4 7 4 2" xfId="5157" xr:uid="{A5AE9101-06FD-488F-AAAD-957A29786894}"/>
    <cellStyle name="Nota 4 7 4 3" xfId="7737" xr:uid="{E411102C-BCFE-426D-8780-6AC76514819B}"/>
    <cellStyle name="Nota 4 7 5" xfId="3129" xr:uid="{1FD7AD13-439C-4AB6-976F-90B038B440BE}"/>
    <cellStyle name="Nota 4 7 6" xfId="5709" xr:uid="{B1C230E9-0B68-4C48-B721-C1B9141C6007}"/>
    <cellStyle name="Nota 4 8" xfId="2562" xr:uid="{66C4291E-12EF-4C33-AA30-024142A26486}"/>
    <cellStyle name="Nota 4 8 2" xfId="5158" xr:uid="{65E2DDAC-E0D5-43A0-8024-B5A4AB1FB4D5}"/>
    <cellStyle name="Nota 4 8 3" xfId="7738" xr:uid="{B1742317-7B5F-4749-BF2F-7460D65C590A}"/>
    <cellStyle name="Nota 4 9" xfId="2563" xr:uid="{09FE2807-E4F5-4D01-9BEF-24F0EF8CFFCC}"/>
    <cellStyle name="Nota 4 9 2" xfId="5159" xr:uid="{83D30426-1269-44E7-A12B-3DE719CE9D13}"/>
    <cellStyle name="Nota 4 9 3" xfId="7739" xr:uid="{2A935E79-4262-481A-824F-BD70E128681B}"/>
    <cellStyle name="Nota 5" xfId="2660" xr:uid="{783B0FDB-BD89-4DC5-8AD7-14807853B50D}"/>
    <cellStyle name="Nota 5 2" xfId="5238" xr:uid="{69C48366-B263-420C-BAF3-F7FE0C059D9B}"/>
    <cellStyle name="Nota 5 3" xfId="7818" xr:uid="{AFF8FBC8-63C5-41C3-B98B-FC2934873249}"/>
    <cellStyle name="Nota 6" xfId="2662" xr:uid="{E9F5DE8B-6DF1-4602-AFA8-06383D4CCCB7}"/>
    <cellStyle name="Porcentagem" xfId="19" builtinId="5"/>
    <cellStyle name="Porcentagem 2" xfId="11" xr:uid="{00000000-0005-0000-0000-00000F000000}"/>
    <cellStyle name="Porcentagem 2 10" xfId="2565" xr:uid="{0AB97CD2-FEA5-4AFF-8B08-56C4E1F7A65A}"/>
    <cellStyle name="Porcentagem 2 2" xfId="2564" xr:uid="{27F3FE29-1B09-487E-84B6-D04D97088DC6}"/>
    <cellStyle name="Porcentagem 3" xfId="74" xr:uid="{0A8AC59E-E320-4CA8-BA1D-E83615BB3F94}"/>
    <cellStyle name="Porcentagem 4" xfId="57" xr:uid="{B1738D99-1844-4C86-89A7-9C178FD4EF2A}"/>
    <cellStyle name="Porcentagem 5" xfId="2665" xr:uid="{587D0566-8BE8-4FDB-8F22-54166C15D7BB}"/>
    <cellStyle name="Porcentagem 6" xfId="5245" xr:uid="{35C60EC3-868D-471F-99A9-32040896DC36}"/>
    <cellStyle name="Preenchimento" xfId="75" xr:uid="{12156BAD-A48C-41CB-91F8-88D7D0C955DD}"/>
    <cellStyle name="Result" xfId="12" xr:uid="{00000000-0005-0000-0000-000010000000}"/>
    <cellStyle name="Result2" xfId="13" xr:uid="{00000000-0005-0000-0000-000011000000}"/>
    <cellStyle name="Ruim" xfId="26" builtinId="27" customBuiltin="1"/>
    <cellStyle name="Saída" xfId="20" builtinId="21" customBuiltin="1"/>
    <cellStyle name="Separador de milhares 10" xfId="2566" xr:uid="{0AA7F594-FC2A-42C6-8D3B-DCBBB2A2FA8B}"/>
    <cellStyle name="Separador de milhares 10 8" xfId="2567" xr:uid="{34A1EA47-D4ED-4740-90B5-6196EAEB08B0}"/>
    <cellStyle name="Separador de milhares 2" xfId="15" xr:uid="{00000000-0005-0000-0000-000012000000}"/>
    <cellStyle name="Separador de milhares 2 2" xfId="2568" xr:uid="{F79E8C09-F766-4E99-85C3-8BDACF93958B}"/>
    <cellStyle name="Separador de milhares 2 3" xfId="2569" xr:uid="{E781163F-36BC-4E46-AE97-0C31549B846D}"/>
    <cellStyle name="Separador de milhares 2 4" xfId="130" xr:uid="{0EE17F97-A399-41BA-9093-3926AE04CE0B}"/>
    <cellStyle name="Separador de milhares 3" xfId="132" xr:uid="{CA9F4F1F-3514-427B-98C5-318D6320F9A1}"/>
    <cellStyle name="Separador de milhares 3 2" xfId="2570" xr:uid="{31B68211-200F-442F-A3AE-8D23BA0E3522}"/>
    <cellStyle name="Separador de milhares 4" xfId="16" xr:uid="{00000000-0005-0000-0000-000013000000}"/>
    <cellStyle name="Separador de milhares 4 2" xfId="2571" xr:uid="{37C4863E-437D-4E7C-A59E-0BEA8FD03EA5}"/>
    <cellStyle name="serviço" xfId="54" xr:uid="{ED1DD10D-44A2-4C59-87FA-E278E39B5A8D}"/>
    <cellStyle name="serviço ref" xfId="2572" xr:uid="{6E5439C9-AB8C-4157-ABAE-ACC0DAE7EF47}"/>
    <cellStyle name="Texto de Aviso" xfId="31" builtinId="11" customBuiltin="1"/>
    <cellStyle name="Texto Explicativo" xfId="32" builtinId="53" customBuiltin="1"/>
    <cellStyle name="Título 1" xfId="21" builtinId="16" customBuiltin="1"/>
    <cellStyle name="Título 2" xfId="22" builtinId="17" customBuiltin="1"/>
    <cellStyle name="Título 3" xfId="23" builtinId="18" customBuiltin="1"/>
    <cellStyle name="Título 4" xfId="24" builtinId="19" customBuiltin="1"/>
    <cellStyle name="Título 5" xfId="65" xr:uid="{9446238F-A9A5-4525-8749-17F978A78B58}"/>
    <cellStyle name="Total" xfId="33" builtinId="25" customBuiltin="1"/>
    <cellStyle name="Vírgula" xfId="14" builtinId="3"/>
    <cellStyle name="Vírgula 2" xfId="76" xr:uid="{BA636F37-2455-4F6F-9F9B-DA5636613E60}"/>
    <cellStyle name="Vírgula 2 2" xfId="53" xr:uid="{9FD13472-F8AD-4562-97E0-BBF348298EB9}"/>
    <cellStyle name="Vírgula 2 2 2" xfId="2573" xr:uid="{0C8E2A1D-2CBA-4BCD-A78A-927D920F7C80}"/>
    <cellStyle name="Vírgula 2 3" xfId="131" xr:uid="{2E6152E2-27D0-4934-80F5-BA693025F43A}"/>
    <cellStyle name="Vírgula 2 4" xfId="136" xr:uid="{7D83CE87-0A0F-4EE9-B80C-717813E89229}"/>
    <cellStyle name="Vírgula 2 5" xfId="2574" xr:uid="{232EFAB9-F036-4B7D-9350-D9B3891BAAA0}"/>
    <cellStyle name="Vírgula 3" xfId="62" xr:uid="{7363505A-60CC-41A0-8BB2-82497EBB958D}"/>
    <cellStyle name="Vírgula 3 10" xfId="2575" xr:uid="{A86D6E75-70A1-4189-8370-403261EF7234}"/>
    <cellStyle name="Vírgula 3 10 2" xfId="5160" xr:uid="{DB27AB7E-9A29-46B5-9DA5-A02F061EBC36}"/>
    <cellStyle name="Vírgula 3 10 3" xfId="7740" xr:uid="{5865DB98-BB15-49B8-AF7F-4D0012E019E4}"/>
    <cellStyle name="Vírgula 3 11" xfId="2576" xr:uid="{8F75EE24-550D-4F84-A6AB-5E491A797901}"/>
    <cellStyle name="Vírgula 3 11 2" xfId="5161" xr:uid="{5CF20833-3076-4092-868E-FB600E124B34}"/>
    <cellStyle name="Vírgula 3 11 3" xfId="7741" xr:uid="{9ED4795E-817F-4D7B-B008-5A837FC7E705}"/>
    <cellStyle name="Vírgula 3 12" xfId="2577" xr:uid="{0007C07D-D985-4F39-AC21-FC25FE76A477}"/>
    <cellStyle name="Vírgula 3 12 2" xfId="5162" xr:uid="{FDA483B4-A778-41AF-AD07-0DC99D252A68}"/>
    <cellStyle name="Vírgula 3 12 3" xfId="7742" xr:uid="{86DC7918-E802-46A4-A629-75BF217B0FC4}"/>
    <cellStyle name="Vírgula 3 13" xfId="2668" xr:uid="{2D6A417E-35D4-4C36-96BA-F693BDB8950F}"/>
    <cellStyle name="Vírgula 3 14" xfId="5248" xr:uid="{2AE54D21-15DE-47B9-88DE-48D5EA01FE8C}"/>
    <cellStyle name="Vírgula 3 2" xfId="170" xr:uid="{9243C53A-06DE-40F8-A1C6-5730D48A7FA9}"/>
    <cellStyle name="Vírgula 3 2 2" xfId="266" xr:uid="{8AD22836-FE10-4980-8506-7C722C8F2246}"/>
    <cellStyle name="Vírgula 3 2 2 2" xfId="487" xr:uid="{BA6D0686-A875-4BF8-A861-4B29593BE05E}"/>
    <cellStyle name="Vírgula 3 2 2 2 2" xfId="2578" xr:uid="{403FB59A-8F92-4CB5-837A-12AE153D1644}"/>
    <cellStyle name="Vírgula 3 2 2 2 2 2" xfId="5163" xr:uid="{5733AFEE-146E-4E50-BB95-7CB6256844FD}"/>
    <cellStyle name="Vírgula 3 2 2 2 2 3" xfId="7743" xr:uid="{67316EDB-124A-44EC-A65C-37BB753D6368}"/>
    <cellStyle name="Vírgula 3 2 2 2 3" xfId="2579" xr:uid="{49347A64-00AF-43B8-9EEF-F18106D37DA0}"/>
    <cellStyle name="Vírgula 3 2 2 2 3 2" xfId="5164" xr:uid="{83ECDE53-6AE3-4E79-916F-15E836BF5638}"/>
    <cellStyle name="Vírgula 3 2 2 2 3 3" xfId="7744" xr:uid="{7C40610A-ED29-43D2-8715-3EF83445F263}"/>
    <cellStyle name="Vírgula 3 2 2 2 4" xfId="2580" xr:uid="{BD442565-B238-4E06-BE2F-6B904CEE29AC}"/>
    <cellStyle name="Vírgula 3 2 2 2 4 2" xfId="5165" xr:uid="{D3CE5B13-CE7F-4B93-A0AB-497212355801}"/>
    <cellStyle name="Vírgula 3 2 2 2 4 3" xfId="7745" xr:uid="{28E46267-EC6A-4E36-B810-85CCFA5EDC70}"/>
    <cellStyle name="Vírgula 3 2 2 2 5" xfId="3088" xr:uid="{06DBA3C8-8612-46BB-8A80-79EF4B6964E3}"/>
    <cellStyle name="Vírgula 3 2 2 2 6" xfId="5668" xr:uid="{CC937765-6FF9-4CF6-BA8B-EDD907F6E8FF}"/>
    <cellStyle name="Vírgula 3 2 2 3" xfId="708" xr:uid="{0526513C-772A-41AE-89B7-27AC9EA5254D}"/>
    <cellStyle name="Vírgula 3 2 2 3 2" xfId="2581" xr:uid="{646D002E-1291-4DEF-8D99-1D0C8C263B1A}"/>
    <cellStyle name="Vírgula 3 2 2 3 2 2" xfId="5166" xr:uid="{980EFA11-BDB1-471B-8BAD-B70A4646077C}"/>
    <cellStyle name="Vírgula 3 2 2 3 2 3" xfId="7746" xr:uid="{EE01B951-78AF-495E-98DA-C558A397DF67}"/>
    <cellStyle name="Vírgula 3 2 2 3 3" xfId="2582" xr:uid="{E134D23F-6871-4608-B5AD-6A650D9D609F}"/>
    <cellStyle name="Vírgula 3 2 2 3 3 2" xfId="5167" xr:uid="{40859D6B-D789-4191-9F91-BE12D31B87F1}"/>
    <cellStyle name="Vírgula 3 2 2 3 3 3" xfId="7747" xr:uid="{60402FFA-203F-4DD3-986B-19834A7514CF}"/>
    <cellStyle name="Vírgula 3 2 2 3 4" xfId="3309" xr:uid="{160ABD0B-7C0D-4D14-A2C0-6B99458CBEAE}"/>
    <cellStyle name="Vírgula 3 2 2 3 5" xfId="5889" xr:uid="{82816976-F986-4605-BC90-A3D6CBDF8241}"/>
    <cellStyle name="Vírgula 3 2 2 4" xfId="2583" xr:uid="{BE6E4BD7-AAD0-4F6A-8BA4-CCA1F6ED9EA4}"/>
    <cellStyle name="Vírgula 3 2 2 4 2" xfId="5168" xr:uid="{B23D9249-D3B1-4BD2-9519-B07CD5C0A848}"/>
    <cellStyle name="Vírgula 3 2 2 4 3" xfId="7748" xr:uid="{650CC603-09FD-4943-9DE7-D6E41B7550A3}"/>
    <cellStyle name="Vírgula 3 2 2 5" xfId="2584" xr:uid="{1437661B-9C0D-4D0B-AC1F-44B19082BD19}"/>
    <cellStyle name="Vírgula 3 2 2 5 2" xfId="5169" xr:uid="{17222FCE-B7B9-47BC-A963-5A24207170A6}"/>
    <cellStyle name="Vírgula 3 2 2 5 3" xfId="7749" xr:uid="{A4C364CF-5479-4F74-BF9D-0385DCEAEE02}"/>
    <cellStyle name="Vírgula 3 2 2 6" xfId="2585" xr:uid="{32E97CD9-06D0-4E1D-BCE9-B354836C5368}"/>
    <cellStyle name="Vírgula 3 2 2 6 2" xfId="5170" xr:uid="{698FBF5B-3E2D-4BE7-A47F-51CF9F3F7D56}"/>
    <cellStyle name="Vírgula 3 2 2 6 3" xfId="7750" xr:uid="{D68FEEAD-A6AF-4682-86F1-F4C55DEDECFB}"/>
    <cellStyle name="Vírgula 3 2 2 7" xfId="2867" xr:uid="{EB16EB63-EEE5-4629-AFE6-95E9DDB32881}"/>
    <cellStyle name="Vírgula 3 2 2 8" xfId="5447" xr:uid="{CF897AE5-0972-417B-90F5-026690BDEC45}"/>
    <cellStyle name="Vírgula 3 2 3" xfId="392" xr:uid="{F722C97E-86AA-48C2-8A19-8DFEB34CAC71}"/>
    <cellStyle name="Vírgula 3 2 3 2" xfId="2586" xr:uid="{0759B72C-6F58-4019-8E93-F253A9D28804}"/>
    <cellStyle name="Vírgula 3 2 3 2 2" xfId="5171" xr:uid="{913CB651-63A6-4D72-B165-51000BE9C89B}"/>
    <cellStyle name="Vírgula 3 2 3 2 3" xfId="7751" xr:uid="{7DAE6F80-2D0F-480C-8051-A52F9A9B430B}"/>
    <cellStyle name="Vírgula 3 2 3 3" xfId="2587" xr:uid="{884B9E48-D337-4302-BDD3-0A1543E31366}"/>
    <cellStyle name="Vírgula 3 2 3 3 2" xfId="5172" xr:uid="{6E9F97EC-86F3-46D4-972E-C5A1312A39D5}"/>
    <cellStyle name="Vírgula 3 2 3 3 3" xfId="7752" xr:uid="{BA825D38-9C76-43D8-9CEF-7219259E6940}"/>
    <cellStyle name="Vírgula 3 2 3 4" xfId="2588" xr:uid="{1F04FF55-3B42-4F8B-B532-57CA4B6933A3}"/>
    <cellStyle name="Vírgula 3 2 3 4 2" xfId="5173" xr:uid="{221F08E1-ED78-483D-851A-1D1511F8FE46}"/>
    <cellStyle name="Vírgula 3 2 3 4 3" xfId="7753" xr:uid="{EBE81CAF-AC78-43A3-88F5-64B1F1FED3E9}"/>
    <cellStyle name="Vírgula 3 2 3 5" xfId="2993" xr:uid="{0DAF4026-0C07-4384-B6EE-803D39D71C2C}"/>
    <cellStyle name="Vírgula 3 2 3 6" xfId="5573" xr:uid="{75E1A088-FE0D-41C5-9366-8630510F5F40}"/>
    <cellStyle name="Vírgula 3 2 4" xfId="613" xr:uid="{1A993A1D-8F1C-466F-AB7E-4F4C7A6AFB80}"/>
    <cellStyle name="Vírgula 3 2 4 2" xfId="2589" xr:uid="{4CC7FDDE-0275-42F0-948A-3E355B955554}"/>
    <cellStyle name="Vírgula 3 2 4 2 2" xfId="5174" xr:uid="{9F02135C-3F8B-4F44-9449-F92FF0154901}"/>
    <cellStyle name="Vírgula 3 2 4 2 3" xfId="7754" xr:uid="{9E7DEF9F-B80C-46A7-9788-0829CDD5809D}"/>
    <cellStyle name="Vírgula 3 2 4 3" xfId="2590" xr:uid="{2A068F9F-0E08-4F5B-807F-142E2EDCD1EA}"/>
    <cellStyle name="Vírgula 3 2 4 3 2" xfId="5175" xr:uid="{A2ADBDAC-90CD-4E75-A281-338346BDE914}"/>
    <cellStyle name="Vírgula 3 2 4 3 3" xfId="7755" xr:uid="{29E8B753-4B59-404F-BB12-83ACDE82E4D6}"/>
    <cellStyle name="Vírgula 3 2 4 4" xfId="2591" xr:uid="{1E2380DC-895E-4A2A-B9E3-440ECEF8DA42}"/>
    <cellStyle name="Vírgula 3 2 4 4 2" xfId="5176" xr:uid="{54FEDB14-6B4C-4986-933D-8E13DC9BDBB9}"/>
    <cellStyle name="Vírgula 3 2 4 4 3" xfId="7756" xr:uid="{9ADD6A21-68ED-4C87-A199-91152B423C0D}"/>
    <cellStyle name="Vírgula 3 2 4 5" xfId="3214" xr:uid="{5121EDC8-D991-493F-A35F-5C39ABBEA5C9}"/>
    <cellStyle name="Vírgula 3 2 4 6" xfId="5794" xr:uid="{FB132704-FD91-415E-9CDC-CB5CA9C8DB88}"/>
    <cellStyle name="Vírgula 3 2 5" xfId="2592" xr:uid="{8C759F33-B552-4093-96B9-BA0EBEF8E36A}"/>
    <cellStyle name="Vírgula 3 2 5 2" xfId="5177" xr:uid="{62D84462-DABB-4BFF-A6DD-A9EFD3490504}"/>
    <cellStyle name="Vírgula 3 2 5 3" xfId="7757" xr:uid="{459B4011-54A5-4E4C-946D-456B42A8E98A}"/>
    <cellStyle name="Vírgula 3 2 6" xfId="2593" xr:uid="{1E127E4A-1BF7-4BDA-B0D5-62821854D60C}"/>
    <cellStyle name="Vírgula 3 2 6 2" xfId="5178" xr:uid="{953FB0FA-4369-4F79-8EEE-29877B1F7814}"/>
    <cellStyle name="Vírgula 3 2 6 3" xfId="7758" xr:uid="{34C9AE0E-5F02-42F9-9CCE-5E731B8A2BE7}"/>
    <cellStyle name="Vírgula 3 2 7" xfId="2594" xr:uid="{BDAA99DC-90C5-4783-B612-21207DC6C6CE}"/>
    <cellStyle name="Vírgula 3 2 7 2" xfId="5179" xr:uid="{052AD21F-05DE-4649-9511-A21A24127252}"/>
    <cellStyle name="Vírgula 3 2 7 3" xfId="7759" xr:uid="{B3ED3185-D60D-4E96-88E7-D19D273E1EC3}"/>
    <cellStyle name="Vírgula 3 2 8" xfId="2771" xr:uid="{D6DDD2B4-0640-4148-9979-31E3777B72E8}"/>
    <cellStyle name="Vírgula 3 2 9" xfId="5351" xr:uid="{B661DC2B-794C-4350-BDAB-62D643430D56}"/>
    <cellStyle name="Vírgula 3 3" xfId="193" xr:uid="{CE422DBB-375D-4D77-B693-3FDEBCCE2133}"/>
    <cellStyle name="Vírgula 3 3 2" xfId="289" xr:uid="{C3FEC566-1F18-44A7-BA28-EF2BFC707644}"/>
    <cellStyle name="Vírgula 3 3 2 2" xfId="510" xr:uid="{3A964FC2-1566-47B5-9FB5-B5C05D5ADC65}"/>
    <cellStyle name="Vírgula 3 3 2 2 2" xfId="2595" xr:uid="{876A343E-1D48-4886-A1F7-DF6D0E8EC3A2}"/>
    <cellStyle name="Vírgula 3 3 2 2 2 2" xfId="5180" xr:uid="{703925AA-DC75-4109-B7F5-0076BECC259F}"/>
    <cellStyle name="Vírgula 3 3 2 2 2 3" xfId="7760" xr:uid="{9892D248-1A77-46E2-A05D-960F51AEB857}"/>
    <cellStyle name="Vírgula 3 3 2 2 3" xfId="2596" xr:uid="{0420DFF7-5A96-4EAC-B37C-25D105F0DCC0}"/>
    <cellStyle name="Vírgula 3 3 2 2 3 2" xfId="5181" xr:uid="{71601FC8-381C-4595-AC29-44D4AA92C9CB}"/>
    <cellStyle name="Vírgula 3 3 2 2 3 3" xfId="7761" xr:uid="{2577F3D1-BAD3-4B5F-824D-CDC4EAB3A23C}"/>
    <cellStyle name="Vírgula 3 3 2 2 4" xfId="2597" xr:uid="{7DF67051-DE83-4328-9EFE-A81768340098}"/>
    <cellStyle name="Vírgula 3 3 2 2 4 2" xfId="5182" xr:uid="{F185D48D-8AEE-4A3B-A180-D1BB12E92A08}"/>
    <cellStyle name="Vírgula 3 3 2 2 4 3" xfId="7762" xr:uid="{74A25508-9ECB-41ED-B7A0-48D2D1F943B8}"/>
    <cellStyle name="Vírgula 3 3 2 2 5" xfId="3111" xr:uid="{F195C4E4-B956-4826-9997-BCB25C8C713C}"/>
    <cellStyle name="Vírgula 3 3 2 2 6" xfId="5691" xr:uid="{E976CC9E-C230-41AE-8D54-7331D45A48B0}"/>
    <cellStyle name="Vírgula 3 3 2 3" xfId="731" xr:uid="{C5546FC5-F1BC-4B70-9ECE-50CFBCA03A8F}"/>
    <cellStyle name="Vírgula 3 3 2 3 2" xfId="2598" xr:uid="{B7B00044-90B7-46E6-8307-659C96E3551D}"/>
    <cellStyle name="Vírgula 3 3 2 3 2 2" xfId="5183" xr:uid="{75B8374B-7281-4136-A55B-16BF75D2CFD2}"/>
    <cellStyle name="Vírgula 3 3 2 3 2 3" xfId="7763" xr:uid="{295E4AA9-78B7-4FA6-9623-B1B9D011A883}"/>
    <cellStyle name="Vírgula 3 3 2 3 3" xfId="2599" xr:uid="{D7AA28C2-C498-4F7C-A3BB-9C712A545C75}"/>
    <cellStyle name="Vírgula 3 3 2 3 3 2" xfId="5184" xr:uid="{25F00138-D810-48C2-9D69-C13D9ED40EF1}"/>
    <cellStyle name="Vírgula 3 3 2 3 3 3" xfId="7764" xr:uid="{D6E9ED53-3C08-46C6-9163-AFE06ECE8609}"/>
    <cellStyle name="Vírgula 3 3 2 3 4" xfId="3332" xr:uid="{98836BD3-AC56-492F-BC06-2D27BFB9660D}"/>
    <cellStyle name="Vírgula 3 3 2 3 5" xfId="5912" xr:uid="{717B4953-FD7D-47EA-AC8F-4D454E77762F}"/>
    <cellStyle name="Vírgula 3 3 2 4" xfId="2600" xr:uid="{EB5888E8-2F6B-4482-AA7D-0C69C7A1FEC6}"/>
    <cellStyle name="Vírgula 3 3 2 4 2" xfId="5185" xr:uid="{60076440-3E78-4DDD-AD9D-A4AE37C59217}"/>
    <cellStyle name="Vírgula 3 3 2 4 3" xfId="7765" xr:uid="{00714389-FBB2-43AD-B692-C6860D622329}"/>
    <cellStyle name="Vírgula 3 3 2 5" xfId="2601" xr:uid="{A7A3C425-4D01-4D37-8C12-D90DA58FC858}"/>
    <cellStyle name="Vírgula 3 3 2 5 2" xfId="5186" xr:uid="{52089387-3D43-453B-A37C-3FBDB6B79FB2}"/>
    <cellStyle name="Vírgula 3 3 2 5 3" xfId="7766" xr:uid="{03D4D13F-0762-4348-BC9C-D32FCA164D4C}"/>
    <cellStyle name="Vírgula 3 3 2 6" xfId="2602" xr:uid="{100FD766-7ED1-46AE-8A25-6E400A4FB059}"/>
    <cellStyle name="Vírgula 3 3 2 6 2" xfId="5187" xr:uid="{FF4E9449-697F-4EEC-8EB7-C0A0B08C9F21}"/>
    <cellStyle name="Vírgula 3 3 2 6 3" xfId="7767" xr:uid="{050DDC3F-3406-4B43-ADF2-3A42C8107405}"/>
    <cellStyle name="Vírgula 3 3 2 7" xfId="2890" xr:uid="{A35C16EE-C8DF-4D43-A153-7F7AC8BDF58F}"/>
    <cellStyle name="Vírgula 3 3 2 8" xfId="5470" xr:uid="{B69FB646-FBA8-4AD4-94A1-67C45249F6F6}"/>
    <cellStyle name="Vírgula 3 3 3" xfId="415" xr:uid="{5708F3D4-B81E-438A-B50D-CF211CDB547C}"/>
    <cellStyle name="Vírgula 3 3 3 2" xfId="2603" xr:uid="{94B7177A-430A-49C7-A674-FC6570C348DC}"/>
    <cellStyle name="Vírgula 3 3 3 2 2" xfId="5188" xr:uid="{8C952DF4-44D3-4BA6-BEF3-1E541AD39198}"/>
    <cellStyle name="Vírgula 3 3 3 2 3" xfId="7768" xr:uid="{56908225-1CA9-4529-A711-93E4927FACB0}"/>
    <cellStyle name="Vírgula 3 3 3 3" xfId="2604" xr:uid="{37F11703-F2E1-4916-892F-46A8459718CC}"/>
    <cellStyle name="Vírgula 3 3 3 3 2" xfId="5189" xr:uid="{BB492C67-C1AC-4779-9903-9DF577A17C27}"/>
    <cellStyle name="Vírgula 3 3 3 3 3" xfId="7769" xr:uid="{A7F27880-5AF7-4F1E-9E88-4E423B20075C}"/>
    <cellStyle name="Vírgula 3 3 3 4" xfId="2605" xr:uid="{4A76DEC9-A344-4F6B-8EE6-391BD4EBE305}"/>
    <cellStyle name="Vírgula 3 3 3 4 2" xfId="5190" xr:uid="{D98BBC4A-ECC5-4564-8B99-1DD074FFF3AC}"/>
    <cellStyle name="Vírgula 3 3 3 4 3" xfId="7770" xr:uid="{35D34966-59DE-427C-98D1-12F7D7831A89}"/>
    <cellStyle name="Vírgula 3 3 3 5" xfId="3016" xr:uid="{5F0527C6-072A-49A7-B9B4-BA432EBCC370}"/>
    <cellStyle name="Vírgula 3 3 3 6" xfId="5596" xr:uid="{C5B437A3-3B8F-4459-BD25-C16E29BD560B}"/>
    <cellStyle name="Vírgula 3 3 4" xfId="636" xr:uid="{A336167D-7D3C-4620-9FB9-E4558F99C309}"/>
    <cellStyle name="Vírgula 3 3 4 2" xfId="2606" xr:uid="{5135C3BB-5005-4706-BE99-CC7A0FDE5238}"/>
    <cellStyle name="Vírgula 3 3 4 2 2" xfId="5191" xr:uid="{8A6BC0BD-AA47-464C-824E-6F1539DE1CDE}"/>
    <cellStyle name="Vírgula 3 3 4 2 3" xfId="7771" xr:uid="{B36623B1-B9EB-434C-A899-05050F08294D}"/>
    <cellStyle name="Vírgula 3 3 4 3" xfId="2607" xr:uid="{9A9477D3-22F0-4BEC-8944-B55F775DB5C4}"/>
    <cellStyle name="Vírgula 3 3 4 3 2" xfId="5192" xr:uid="{1F7F40DC-F9DB-4856-BA1A-113C8241ABC0}"/>
    <cellStyle name="Vírgula 3 3 4 3 3" xfId="7772" xr:uid="{AAFFE0DA-9460-4BB2-AF4E-E750025797A3}"/>
    <cellStyle name="Vírgula 3 3 4 4" xfId="2608" xr:uid="{59056001-E46E-4155-8FE4-700CC98DFB0B}"/>
    <cellStyle name="Vírgula 3 3 4 4 2" xfId="5193" xr:uid="{2825F064-32FC-4504-99A6-ADF3291B697B}"/>
    <cellStyle name="Vírgula 3 3 4 4 3" xfId="7773" xr:uid="{E49A1270-957D-4CC1-A830-793F0F74C0AA}"/>
    <cellStyle name="Vírgula 3 3 4 5" xfId="3237" xr:uid="{26F40F8C-89F3-4890-813B-28998091F30D}"/>
    <cellStyle name="Vírgula 3 3 4 6" xfId="5817" xr:uid="{8968DD78-8003-4C58-BFCF-BF145E281BCC}"/>
    <cellStyle name="Vírgula 3 3 5" xfId="2609" xr:uid="{0B95B67A-1D21-494D-B8E0-4BB0C56F3788}"/>
    <cellStyle name="Vírgula 3 3 5 2" xfId="5194" xr:uid="{20E049FD-2C97-4709-9567-A14D10F4799D}"/>
    <cellStyle name="Vírgula 3 3 5 3" xfId="7774" xr:uid="{779BC9CF-5961-4E87-99B8-27A4FF9FBA44}"/>
    <cellStyle name="Vírgula 3 3 6" xfId="2610" xr:uid="{A687B44D-5CB4-4895-B0FA-74FEEAE18250}"/>
    <cellStyle name="Vírgula 3 3 6 2" xfId="5195" xr:uid="{9FE0913C-7E8C-4D2A-9E21-4F2741F3980C}"/>
    <cellStyle name="Vírgula 3 3 6 3" xfId="7775" xr:uid="{A1D95B78-E718-4519-A3C3-5C57D7F76F8A}"/>
    <cellStyle name="Vírgula 3 3 7" xfId="2611" xr:uid="{8685DCDA-625E-49F3-A836-D98DF45CB0B1}"/>
    <cellStyle name="Vírgula 3 3 7 2" xfId="5196" xr:uid="{CC80E72E-6FBD-4124-AD6A-6A3AE93AAEC5}"/>
    <cellStyle name="Vírgula 3 3 7 3" xfId="7776" xr:uid="{BBB289C1-9053-4573-8B96-69561D37821A}"/>
    <cellStyle name="Vírgula 3 3 8" xfId="2794" xr:uid="{FEB7D461-7260-4768-9C25-C717A3B22ABF}"/>
    <cellStyle name="Vírgula 3 3 9" xfId="5374" xr:uid="{96F89D79-39DF-4AEE-815C-53FFA2C5DED0}"/>
    <cellStyle name="Vírgula 3 4" xfId="127" xr:uid="{ACC4A17E-D51F-44EA-B884-4D1CC9927BB5}"/>
    <cellStyle name="Vírgula 3 4 2" xfId="353" xr:uid="{9FB1C39E-6CC0-4328-BD6C-3D65EE95F435}"/>
    <cellStyle name="Vírgula 3 4 2 2" xfId="2612" xr:uid="{74418C06-0BEF-49C2-BB91-54190D9710DB}"/>
    <cellStyle name="Vírgula 3 4 2 2 2" xfId="5197" xr:uid="{B6117D5C-7242-4B7A-A97E-31ED2659D24F}"/>
    <cellStyle name="Vírgula 3 4 2 2 3" xfId="7777" xr:uid="{24555C86-86D0-470D-8311-8B23F8133E50}"/>
    <cellStyle name="Vírgula 3 4 2 3" xfId="2613" xr:uid="{70DD3D30-7779-44AA-82D5-895D46C41975}"/>
    <cellStyle name="Vírgula 3 4 2 3 2" xfId="5198" xr:uid="{3C427636-D8BC-4D9B-9346-8EA3129BB1C9}"/>
    <cellStyle name="Vírgula 3 4 2 3 3" xfId="7778" xr:uid="{C0EFB650-DA37-4E99-B1ED-29CDA84C58DB}"/>
    <cellStyle name="Vírgula 3 4 2 4" xfId="2614" xr:uid="{92D60F8A-64CE-491C-9367-ACF02C0CA8F9}"/>
    <cellStyle name="Vírgula 3 4 2 4 2" xfId="5199" xr:uid="{252676D0-4B7F-4995-950B-5A56A64DED65}"/>
    <cellStyle name="Vírgula 3 4 2 4 3" xfId="7779" xr:uid="{456EB331-1A4E-4B77-8AFE-4F7456509963}"/>
    <cellStyle name="Vírgula 3 4 2 5" xfId="2954" xr:uid="{7EA1C30A-076B-4B5A-B923-489E6F4B8285}"/>
    <cellStyle name="Vírgula 3 4 2 6" xfId="5534" xr:uid="{DA844062-F73F-4ABA-9451-0D085E6736B4}"/>
    <cellStyle name="Vírgula 3 4 3" xfId="574" xr:uid="{1CC8345D-6D18-4E65-BE4C-419CB35CC629}"/>
    <cellStyle name="Vírgula 3 4 3 2" xfId="2615" xr:uid="{ADFDFA5E-0805-4701-AA1D-051003A09088}"/>
    <cellStyle name="Vírgula 3 4 3 2 2" xfId="5200" xr:uid="{06E3EBBE-4667-4B85-B466-1E30DA315650}"/>
    <cellStyle name="Vírgula 3 4 3 2 3" xfId="7780" xr:uid="{644046C8-F156-4E28-A0B1-9A4D0499EC21}"/>
    <cellStyle name="Vírgula 3 4 3 3" xfId="2616" xr:uid="{23562258-1BAB-4E03-B912-81B33C541AE6}"/>
    <cellStyle name="Vírgula 3 4 3 3 2" xfId="5201" xr:uid="{26708963-0AF3-42CA-A4FE-62690901DB52}"/>
    <cellStyle name="Vírgula 3 4 3 3 3" xfId="7781" xr:uid="{815F9F4E-35C2-4080-B688-D6B91B80519B}"/>
    <cellStyle name="Vírgula 3 4 3 4" xfId="3175" xr:uid="{16F293F5-8A02-4298-9159-35F8AB29006A}"/>
    <cellStyle name="Vírgula 3 4 3 5" xfId="5755" xr:uid="{C5B68791-66C8-4DE3-9E3F-605DFF335FB8}"/>
    <cellStyle name="Vírgula 3 4 4" xfId="2617" xr:uid="{A9EE4924-CFE6-4D00-A8FB-0ED41E7C2057}"/>
    <cellStyle name="Vírgula 3 4 4 2" xfId="5202" xr:uid="{4D39E042-45AF-4A13-A9E7-D5F01B048C1A}"/>
    <cellStyle name="Vírgula 3 4 4 3" xfId="7782" xr:uid="{7435D8C0-805C-4A75-AEF8-550D16E32A4F}"/>
    <cellStyle name="Vírgula 3 4 5" xfId="2618" xr:uid="{36D998BE-2A72-463A-882D-ED64EC6BA91D}"/>
    <cellStyle name="Vírgula 3 4 5 2" xfId="5203" xr:uid="{949BE21B-3B02-4267-98F1-E6B7BC8BFBAC}"/>
    <cellStyle name="Vírgula 3 4 5 3" xfId="7783" xr:uid="{73F9044E-4732-445B-8889-46D59185E676}"/>
    <cellStyle name="Vírgula 3 4 6" xfId="2619" xr:uid="{D8684873-19B7-44CA-9D7E-CCD2D5903F2C}"/>
    <cellStyle name="Vírgula 3 4 6 2" xfId="5204" xr:uid="{4A703F6B-0711-4B91-A9E1-2DD8E51FCCD9}"/>
    <cellStyle name="Vírgula 3 4 6 3" xfId="7784" xr:uid="{0D65379F-FF77-407A-8BBC-B098781159D5}"/>
    <cellStyle name="Vírgula 3 4 7" xfId="2732" xr:uid="{9C100308-7CB4-4E1C-AA76-97183E3293B2}"/>
    <cellStyle name="Vírgula 3 4 8" xfId="5312" xr:uid="{3E56D7A9-6CE9-4ABC-86B9-09898CE8230D}"/>
    <cellStyle name="Vírgula 3 5" xfId="226" xr:uid="{3AC1B91F-1FDC-45F2-86A2-6EF897719D98}"/>
    <cellStyle name="Vírgula 3 5 2" xfId="447" xr:uid="{7D81AC11-51E6-4A78-B11D-C5D2AA1F636C}"/>
    <cellStyle name="Vírgula 3 5 2 2" xfId="2620" xr:uid="{970BF1C0-226F-43D6-8302-9FB04AA0C467}"/>
    <cellStyle name="Vírgula 3 5 2 2 2" xfId="5205" xr:uid="{67F92402-61CA-49E0-8214-58A48A918625}"/>
    <cellStyle name="Vírgula 3 5 2 2 3" xfId="7785" xr:uid="{D9732471-EEE7-4821-A67A-45A60C368952}"/>
    <cellStyle name="Vírgula 3 5 2 3" xfId="2621" xr:uid="{26544EEC-AB54-4834-B151-74E30BE5C62A}"/>
    <cellStyle name="Vírgula 3 5 2 3 2" xfId="5206" xr:uid="{3C690DC9-9DB4-471B-ABEC-502E087D2B1B}"/>
    <cellStyle name="Vírgula 3 5 2 3 3" xfId="7786" xr:uid="{AEEE26B5-FFAF-4BC9-86C8-604F48540BCE}"/>
    <cellStyle name="Vírgula 3 5 2 4" xfId="2622" xr:uid="{CB31F48E-3AD3-4831-AF16-86F78B03F5A6}"/>
    <cellStyle name="Vírgula 3 5 2 4 2" xfId="5207" xr:uid="{E020D113-DCD6-4AB3-AF3B-802CDAF0BE93}"/>
    <cellStyle name="Vírgula 3 5 2 4 3" xfId="7787" xr:uid="{996E315F-72E8-4D95-ACCD-15EA4CF84D65}"/>
    <cellStyle name="Vírgula 3 5 2 5" xfId="3048" xr:uid="{AFDF6DD7-DEC7-41B8-83A3-3069BF47833A}"/>
    <cellStyle name="Vírgula 3 5 2 6" xfId="5628" xr:uid="{DE64D457-1C9E-4D8A-AC02-2AE33CC51A87}"/>
    <cellStyle name="Vírgula 3 5 3" xfId="668" xr:uid="{F84E8929-B27C-4DF6-9D64-15B8F03DFB88}"/>
    <cellStyle name="Vírgula 3 5 3 2" xfId="2623" xr:uid="{996CC765-F9DA-4CAF-BAB3-A3507644F548}"/>
    <cellStyle name="Vírgula 3 5 3 2 2" xfId="5208" xr:uid="{7342E833-06F3-4A06-BD65-9BF06117572E}"/>
    <cellStyle name="Vírgula 3 5 3 2 3" xfId="7788" xr:uid="{993197FF-BC3C-44E3-ACBE-E1561AB65BE9}"/>
    <cellStyle name="Vírgula 3 5 3 3" xfId="2624" xr:uid="{C7672881-E44D-4A4E-B080-8CB4DEF7C0C7}"/>
    <cellStyle name="Vírgula 3 5 3 3 2" xfId="5209" xr:uid="{739B6629-7C0E-4043-988E-0C1F68903C6C}"/>
    <cellStyle name="Vírgula 3 5 3 3 3" xfId="7789" xr:uid="{8184A9D3-DDEF-46ED-B646-80BB0DD809A6}"/>
    <cellStyle name="Vírgula 3 5 3 4" xfId="3269" xr:uid="{44FAB487-F9AE-41C6-9D3A-8A239ED8136A}"/>
    <cellStyle name="Vírgula 3 5 3 5" xfId="5849" xr:uid="{2698A122-46C9-475F-8063-5A75BF24FE7F}"/>
    <cellStyle name="Vírgula 3 5 4" xfId="2625" xr:uid="{D5F2C2AC-5DE8-4AA7-955B-D28651199D98}"/>
    <cellStyle name="Vírgula 3 5 4 2" xfId="5210" xr:uid="{4A73844F-5DAE-4290-AEBB-3E02455AFE6C}"/>
    <cellStyle name="Vírgula 3 5 4 3" xfId="7790" xr:uid="{CDD68463-D9A3-4CE4-9DC9-F7D251FD9F34}"/>
    <cellStyle name="Vírgula 3 5 5" xfId="2626" xr:uid="{D8DDD211-521B-4908-863A-71991EA926D5}"/>
    <cellStyle name="Vírgula 3 5 5 2" xfId="5211" xr:uid="{9830BDE1-2EBE-4D53-9950-E1D438AC3116}"/>
    <cellStyle name="Vírgula 3 5 5 3" xfId="7791" xr:uid="{7583B69F-9BDD-45DD-9BF0-03B332CB5A46}"/>
    <cellStyle name="Vírgula 3 5 6" xfId="2627" xr:uid="{E82C1F86-B8B4-4BE2-930F-C5C294DF9032}"/>
    <cellStyle name="Vírgula 3 5 6 2" xfId="5212" xr:uid="{64DE2E87-2D89-4D49-950E-7863D9A04330}"/>
    <cellStyle name="Vírgula 3 5 6 3" xfId="7792" xr:uid="{2AFA0DE3-DD64-4F36-95A1-8ACF1C3B0640}"/>
    <cellStyle name="Vírgula 3 5 7" xfId="2827" xr:uid="{F37587FB-8587-4249-A6E9-89B835936147}"/>
    <cellStyle name="Vírgula 3 5 8" xfId="5407" xr:uid="{EDE93592-0AA6-44CB-85FE-CBF1BE2F488A}"/>
    <cellStyle name="Vírgula 3 6" xfId="321" xr:uid="{DB438879-DF61-44FF-8383-51FA3D7EE836}"/>
    <cellStyle name="Vírgula 3 6 2" xfId="2628" xr:uid="{C41BBD07-C3A3-45F6-AFAB-FC9145E53F0B}"/>
    <cellStyle name="Vírgula 3 6 2 2" xfId="5213" xr:uid="{F0415DC6-7E6C-42E0-826E-870B68D3355A}"/>
    <cellStyle name="Vírgula 3 6 2 3" xfId="7793" xr:uid="{D27E6B2B-6ED0-4EAF-9CD3-515D31AA5998}"/>
    <cellStyle name="Vírgula 3 6 3" xfId="2629" xr:uid="{10D8C098-B6C3-45E8-9170-C733FA58BE26}"/>
    <cellStyle name="Vírgula 3 6 3 2" xfId="5214" xr:uid="{51833E3F-16A1-46A9-BBB6-DD1FC0165EDF}"/>
    <cellStyle name="Vírgula 3 6 3 3" xfId="7794" xr:uid="{B3F83867-B0DF-4180-BBAD-4BECF0667A33}"/>
    <cellStyle name="Vírgula 3 6 4" xfId="2630" xr:uid="{3DD71BC7-162D-47CC-9CEA-EB6F2D18A61E}"/>
    <cellStyle name="Vírgula 3 6 4 2" xfId="5215" xr:uid="{31737C42-8141-478D-B942-32FBDA218F86}"/>
    <cellStyle name="Vírgula 3 6 4 3" xfId="7795" xr:uid="{D979192C-998B-4837-993E-6F2FC2A20761}"/>
    <cellStyle name="Vírgula 3 6 5" xfId="2922" xr:uid="{B4CD9E5F-EF16-4279-9684-8BCA00218993}"/>
    <cellStyle name="Vírgula 3 6 6" xfId="5502" xr:uid="{D1D78CAD-F35A-43F9-BA57-03E47F593659}"/>
    <cellStyle name="Vírgula 3 7" xfId="542" xr:uid="{C6775436-F6CD-4A15-8926-9339DA6FF8BD}"/>
    <cellStyle name="Vírgula 3 7 2" xfId="741" xr:uid="{1D01DFE3-81DF-4BE0-BAE1-BA5631FB2A4A}"/>
    <cellStyle name="Vírgula 3 7 2 2" xfId="64" xr:uid="{B06E0AA7-102E-445E-B2A1-1A82D5806ACD}"/>
    <cellStyle name="Vírgula 3 7 2 3" xfId="2661" xr:uid="{EE67C9EE-C879-4FF2-A900-4AAA04EC21C1}"/>
    <cellStyle name="Vírgula 3 7 2 3 2" xfId="5239" xr:uid="{D5F82824-E427-4BCA-9D90-04ED210DD0CE}"/>
    <cellStyle name="Vírgula 3 7 2 3 3" xfId="7819" xr:uid="{DFBDA322-8C8F-4CB9-9F76-03FBBCEE2276}"/>
    <cellStyle name="Vírgula 3 7 3" xfId="2631" xr:uid="{9C338C2D-18B4-4C2A-B80D-A94E5753580C}"/>
    <cellStyle name="Vírgula 3 7 3 2" xfId="5216" xr:uid="{B1E4F0D8-0DC1-4265-B21C-57F97CAC3951}"/>
    <cellStyle name="Vírgula 3 7 3 3" xfId="7796" xr:uid="{498FBD67-ACF5-43D7-93DC-D86E345DD572}"/>
    <cellStyle name="Vírgula 3 7 4" xfId="2632" xr:uid="{02DF5DA7-5310-4B43-B44E-4C39D595BD22}"/>
    <cellStyle name="Vírgula 3 7 4 2" xfId="5217" xr:uid="{EED07B53-CB94-4536-8218-0865E01B6649}"/>
    <cellStyle name="Vírgula 3 7 4 3" xfId="7797" xr:uid="{CD1B9134-8FBD-43DC-9274-CA3F5728532E}"/>
    <cellStyle name="Vírgula 3 7 5" xfId="3143" xr:uid="{672BAB82-EE2F-47C5-84A5-CCAACE89190D}"/>
    <cellStyle name="Vírgula 3 7 6" xfId="5723" xr:uid="{A6F229CF-9AA6-4A86-B047-BF3A3AB81BA4}"/>
    <cellStyle name="Vírgula 3 8" xfId="732" xr:uid="{23C64972-1B9F-4F4C-8359-50A17EBF367B}"/>
    <cellStyle name="Vírgula 3 8 2" xfId="737" xr:uid="{30B04297-D5A1-4187-98CA-9F0E2E7BEA2D}"/>
    <cellStyle name="Vírgula 3 8 2 2" xfId="738" xr:uid="{6434E6DB-1ACA-4E2B-A082-9F6A2953D42E}"/>
    <cellStyle name="Vírgula 3 8 2 2 2" xfId="739" xr:uid="{4B1AD39B-0F37-4CA4-A192-28EB6607BD3D}"/>
    <cellStyle name="Vírgula 3 8 2 2 2 2" xfId="3340" xr:uid="{8BEBDA1D-366E-4A22-8C84-D86CAD5FB64C}"/>
    <cellStyle name="Vírgula 3 8 2 2 2 3" xfId="5920" xr:uid="{36465CE9-BB4C-4AEE-A5C2-A9A01528C9E6}"/>
    <cellStyle name="Vírgula 3 8 2 2 3" xfId="2633" xr:uid="{E02E41DC-5EB9-4C7E-99DF-1FD356FE19DB}"/>
    <cellStyle name="Vírgula 3 8 2 2 3 2" xfId="5218" xr:uid="{03B5C3A7-B32B-4B71-BE83-001D7EF5B93A}"/>
    <cellStyle name="Vírgula 3 8 2 2 3 3" xfId="7798" xr:uid="{A942A722-A7C5-469A-9306-72C252DE683F}"/>
    <cellStyle name="Vírgula 3 8 2 2 4" xfId="3339" xr:uid="{661BC7AB-B555-49E5-9BE8-2F5972001CA0}"/>
    <cellStyle name="Vírgula 3 8 2 2 5" xfId="5919" xr:uid="{F8D75BE4-697A-469C-9857-2ACF5CCA6E30}"/>
    <cellStyle name="Vírgula 3 8 2 3" xfId="2634" xr:uid="{D4628223-0411-4A1C-A23E-9C198D9F2B1F}"/>
    <cellStyle name="Vírgula 3 8 2 3 2" xfId="5219" xr:uid="{C236C7F0-8658-4A1D-B491-C9EEBBF617A2}"/>
    <cellStyle name="Vírgula 3 8 2 3 3" xfId="7799" xr:uid="{0158665A-572B-4EF4-983C-E48AA182743C}"/>
    <cellStyle name="Vírgula 3 8 2 4" xfId="2635" xr:uid="{B9242DBB-18DD-49DE-BDAE-E6D4BEDB4DCE}"/>
    <cellStyle name="Vírgula 3 8 2 4 2" xfId="5220" xr:uid="{D479E71B-964F-4D5C-9B62-C6A4416B156C}"/>
    <cellStyle name="Vírgula 3 8 2 4 3" xfId="7800" xr:uid="{83824DF8-949E-483D-8958-8ED3964EBE33}"/>
    <cellStyle name="Vírgula 3 8 2 5" xfId="3338" xr:uid="{41424A8D-46E9-485A-A048-FBD02BADA1DC}"/>
    <cellStyle name="Vírgula 3 8 2 6" xfId="5918" xr:uid="{8FF65D46-24A4-4338-BC11-CA49AFF11233}"/>
    <cellStyle name="Vírgula 3 8 3" xfId="2636" xr:uid="{9A2E09CA-648D-4C62-9100-E8253262779F}"/>
    <cellStyle name="Vírgula 3 8 3 2" xfId="5221" xr:uid="{E6F08F26-95FB-4A32-A54F-66FFEFD55882}"/>
    <cellStyle name="Vírgula 3 8 3 3" xfId="7801" xr:uid="{4F723068-0C09-4C5D-9333-3C95620FEB48}"/>
    <cellStyle name="Vírgula 3 8 4" xfId="2637" xr:uid="{DF3601F6-D3F6-453F-92D4-A7FA3AA32378}"/>
    <cellStyle name="Vírgula 3 8 4 2" xfId="5222" xr:uid="{8CFC9335-AA67-4F6F-A504-B17473D1C90C}"/>
    <cellStyle name="Vírgula 3 8 4 3" xfId="7802" xr:uid="{11A47200-0953-4B98-B69D-9D58F1469867}"/>
    <cellStyle name="Vírgula 3 8 5" xfId="3333" xr:uid="{73957CCD-D8DA-4A27-9598-C8BB69142C47}"/>
    <cellStyle name="Vírgula 3 8 6" xfId="5913" xr:uid="{67C568B0-3F29-422E-9B9D-5A938C3FEBCF}"/>
    <cellStyle name="Vírgula 3 9" xfId="736" xr:uid="{9F88420D-CE33-453C-B002-2271A3233F27}"/>
    <cellStyle name="Vírgula 3 9 2" xfId="2638" xr:uid="{2F3B997B-BF24-48E4-8584-71730D85F6DC}"/>
    <cellStyle name="Vírgula 3 9 2 2" xfId="5223" xr:uid="{355BC313-6F08-4D09-895C-E08A38F1E3E2}"/>
    <cellStyle name="Vírgula 3 9 2 3" xfId="7803" xr:uid="{F85EB34A-1613-445F-8787-A5B4BAFC5839}"/>
    <cellStyle name="Vírgula 3 9 3" xfId="2639" xr:uid="{79480089-FB93-491F-B3D8-E7B1A5909FB1}"/>
    <cellStyle name="Vírgula 3 9 3 2" xfId="5224" xr:uid="{C404AEA0-3144-42FC-9234-E4D701136BB2}"/>
    <cellStyle name="Vírgula 3 9 3 3" xfId="7804" xr:uid="{C1D2CC88-1790-4143-B083-7719F3E1F8B2}"/>
    <cellStyle name="Vírgula 3 9 4" xfId="3337" xr:uid="{D78C936E-ED59-468D-91B2-8CA699996321}"/>
    <cellStyle name="Vírgula 3 9 5" xfId="5917" xr:uid="{057C6088-2B97-4BA7-A064-605AB0695175}"/>
    <cellStyle name="Vírgula 4" xfId="55" xr:uid="{90A1BB38-6207-439A-8CF6-00F90681D116}"/>
    <cellStyle name="Vírgula 4 2" xfId="2640" xr:uid="{B47B27A7-7888-402F-9512-B0E7836CD852}"/>
    <cellStyle name="Vírgula 5" xfId="2641" xr:uid="{1BCA32A9-3F6C-4502-8AE2-F110B5D408BD}"/>
    <cellStyle name="Vírgula 6" xfId="58" xr:uid="{2D690C98-3DDA-47B2-BD69-B6271FD9C781}"/>
    <cellStyle name="Vírgula 7" xfId="2666" xr:uid="{ED0CADCE-51AE-4AF6-9CE5-207BA853AE57}"/>
    <cellStyle name="Vírgula 8" xfId="5246" xr:uid="{23811547-C660-41F0-8DAF-628643F9F7ED}"/>
  </cellStyles>
  <dxfs count="6">
    <dxf>
      <font>
        <condense val="0"/>
        <extend val="0"/>
        <color indexed="9"/>
      </font>
    </dxf>
    <dxf>
      <font>
        <color rgb="FF9C0006"/>
      </font>
      <fill>
        <patternFill>
          <bgColor rgb="FFFFC7CE"/>
        </patternFill>
      </fill>
    </dxf>
    <dxf>
      <font>
        <b/>
        <i val="0"/>
        <condense val="0"/>
        <extend val="0"/>
      </font>
    </dxf>
    <dxf>
      <font>
        <b/>
        <i val="0"/>
        <condense val="0"/>
        <extend val="0"/>
        <color indexed="9"/>
      </font>
      <fill>
        <patternFill patternType="none">
          <fgColor indexed="64"/>
          <bgColor indexed="65"/>
        </patternFill>
      </fill>
      <border>
        <left/>
        <right/>
        <top style="thin">
          <color indexed="64"/>
        </top>
        <bottom/>
      </border>
    </dxf>
    <dxf>
      <font>
        <condense val="0"/>
        <extend val="0"/>
        <color indexed="9"/>
      </font>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ownloads\SAP%20-%20PLANILHA%20M&#218;LTIPLA%20-%2023-08-2022.xlsm" TargetMode="External"/><Relationship Id="rId1" Type="http://schemas.openxmlformats.org/officeDocument/2006/relationships/externalLinkPath" Target="/Users/USER/Downloads/SAP%20-%20PLANILHA%20M&#218;LTIPLA%20-%2023-08-20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PROJETOS%20e%20OBRAS\VILAS%20RURAIS\PLANILHA%20REDE%20DE%20DISTRIBUI&#199;&#195;O%20DE%20&#193;GUA%20POT&#193;V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 val="MEM_DES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 RECUP MORADIAS"/>
      <sheetName val="CRONOGRAMA FIS. FIN "/>
      <sheetName val="BM 01 - RECUP MORADIAS"/>
    </sheetNames>
    <sheetDataSet>
      <sheetData sheetId="0" refreshError="1">
        <row r="7">
          <cell r="A7" t="str">
            <v>ITEM</v>
          </cell>
        </row>
      </sheetData>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pageSetUpPr fitToPage="1"/>
  </sheetPr>
  <dimension ref="A1:Y81"/>
  <sheetViews>
    <sheetView showGridLines="0" tabSelected="1" view="pageBreakPreview" topLeftCell="B1" zoomScale="83" zoomScaleNormal="83" zoomScaleSheetLayoutView="83" workbookViewId="0">
      <selection activeCell="B60" sqref="B60"/>
    </sheetView>
  </sheetViews>
  <sheetFormatPr defaultRowHeight="18" outlineLevelRow="1"/>
  <cols>
    <col min="1" max="1" width="3.125" style="291" customWidth="1"/>
    <col min="2" max="2" width="9.25" style="291" customWidth="1"/>
    <col min="3" max="3" width="13.5" style="291" customWidth="1"/>
    <col min="4" max="4" width="11.25" style="291" bestFit="1" customWidth="1"/>
    <col min="5" max="5" width="83.375" style="445" customWidth="1"/>
    <col min="6" max="6" width="6.625" style="291" bestFit="1" customWidth="1"/>
    <col min="7" max="7" width="10.625" style="446" customWidth="1"/>
    <col min="8" max="8" width="11" style="447" bestFit="1" customWidth="1"/>
    <col min="9" max="9" width="11.375" style="288" bestFit="1" customWidth="1"/>
    <col min="10" max="10" width="11.875" style="288" bestFit="1" customWidth="1"/>
    <col min="11" max="11" width="12.5" style="288" bestFit="1" customWidth="1"/>
    <col min="12" max="12" width="9.125" style="299" customWidth="1"/>
    <col min="13" max="14" width="9" style="288"/>
    <col min="15" max="15" width="16.375" style="300" bestFit="1" customWidth="1"/>
    <col min="16" max="16" width="24.5" style="300" customWidth="1"/>
    <col min="17" max="16384" width="9" style="288"/>
  </cols>
  <sheetData>
    <row r="1" spans="1:17" ht="20.25">
      <c r="A1" s="459" t="s">
        <v>38</v>
      </c>
      <c r="B1" s="459"/>
      <c r="C1" s="459"/>
      <c r="D1" s="459"/>
      <c r="E1" s="459"/>
      <c r="F1" s="459"/>
      <c r="G1" s="459"/>
      <c r="H1" s="459"/>
      <c r="I1" s="459"/>
      <c r="J1" s="459"/>
      <c r="K1" s="459"/>
      <c r="L1" s="459"/>
      <c r="O1" s="289"/>
      <c r="P1" s="289"/>
      <c r="Q1" s="290"/>
    </row>
    <row r="2" spans="1:17" ht="20.25">
      <c r="A2" s="459" t="s">
        <v>37</v>
      </c>
      <c r="B2" s="459"/>
      <c r="C2" s="459"/>
      <c r="D2" s="459"/>
      <c r="E2" s="459"/>
      <c r="F2" s="459"/>
      <c r="G2" s="459"/>
      <c r="H2" s="459"/>
      <c r="I2" s="459"/>
      <c r="J2" s="459"/>
      <c r="K2" s="459"/>
      <c r="L2" s="459"/>
      <c r="O2" s="289"/>
      <c r="P2" s="289"/>
      <c r="Q2" s="290"/>
    </row>
    <row r="3" spans="1:17">
      <c r="B3" s="292" t="s">
        <v>51</v>
      </c>
      <c r="C3" s="293"/>
      <c r="D3" s="293"/>
      <c r="E3" s="294"/>
      <c r="F3" s="295"/>
      <c r="G3" s="296"/>
      <c r="H3" s="297"/>
      <c r="I3" s="298"/>
      <c r="J3" s="298"/>
      <c r="K3" s="298"/>
      <c r="P3" s="301"/>
    </row>
    <row r="4" spans="1:17">
      <c r="B4" s="462" t="s">
        <v>324</v>
      </c>
      <c r="C4" s="462"/>
      <c r="D4" s="462"/>
      <c r="E4" s="462"/>
      <c r="F4" s="302" t="s">
        <v>30</v>
      </c>
      <c r="G4" s="303">
        <v>26.75</v>
      </c>
      <c r="H4" s="297">
        <v>1.2675000000000001</v>
      </c>
      <c r="I4" s="298"/>
      <c r="J4" s="298"/>
      <c r="K4" s="298"/>
      <c r="P4" s="301"/>
    </row>
    <row r="5" spans="1:17" hidden="1">
      <c r="A5" s="292"/>
      <c r="B5" s="292"/>
      <c r="C5" s="293"/>
      <c r="D5" s="293"/>
      <c r="E5" s="294"/>
      <c r="F5" s="295"/>
      <c r="G5" s="296"/>
      <c r="H5" s="297"/>
      <c r="I5" s="298"/>
      <c r="J5" s="304">
        <f>G4/100+1</f>
        <v>1.2675000000000001</v>
      </c>
      <c r="K5" s="304">
        <f>H4/100+1</f>
        <v>1.012675</v>
      </c>
      <c r="Q5" s="305"/>
    </row>
    <row r="6" spans="1:17">
      <c r="B6" s="306" t="s">
        <v>52</v>
      </c>
      <c r="C6" s="307"/>
      <c r="D6" s="293"/>
      <c r="E6" s="294"/>
      <c r="F6" s="295"/>
      <c r="G6" s="296"/>
      <c r="H6" s="297"/>
      <c r="I6" s="298"/>
      <c r="J6" s="298"/>
      <c r="K6" s="298"/>
      <c r="P6" s="301"/>
    </row>
    <row r="7" spans="1:17">
      <c r="A7" s="307"/>
      <c r="B7" s="306"/>
      <c r="C7" s="307"/>
      <c r="D7" s="307"/>
      <c r="E7" s="308"/>
      <c r="F7" s="307"/>
      <c r="G7" s="280"/>
      <c r="H7" s="309"/>
      <c r="I7" s="310"/>
      <c r="J7" s="310"/>
      <c r="K7" s="310"/>
      <c r="L7" s="311"/>
    </row>
    <row r="8" spans="1:17">
      <c r="A8" s="312"/>
      <c r="B8" s="312"/>
      <c r="C8" s="312"/>
      <c r="D8" s="312"/>
      <c r="E8" s="312"/>
      <c r="F8" s="461" t="s">
        <v>23</v>
      </c>
      <c r="G8" s="461"/>
      <c r="H8" s="461"/>
      <c r="I8" s="461"/>
      <c r="J8" s="461"/>
      <c r="K8" s="313">
        <f>K81</f>
        <v>0</v>
      </c>
      <c r="L8" s="311"/>
      <c r="O8" s="314"/>
    </row>
    <row r="9" spans="1:17" s="291" customFormat="1" ht="38.25">
      <c r="A9" s="307"/>
      <c r="B9" s="315" t="s">
        <v>1</v>
      </c>
      <c r="C9" s="315" t="s">
        <v>2</v>
      </c>
      <c r="D9" s="315" t="s">
        <v>3</v>
      </c>
      <c r="E9" s="315" t="s">
        <v>4</v>
      </c>
      <c r="F9" s="315" t="s">
        <v>5</v>
      </c>
      <c r="G9" s="316" t="s">
        <v>29</v>
      </c>
      <c r="H9" s="317" t="s">
        <v>9</v>
      </c>
      <c r="I9" s="317" t="s">
        <v>49</v>
      </c>
      <c r="J9" s="317" t="s">
        <v>11</v>
      </c>
      <c r="K9" s="317" t="s">
        <v>10</v>
      </c>
      <c r="L9" s="315" t="s">
        <v>48</v>
      </c>
      <c r="O9" s="300"/>
      <c r="P9" s="300"/>
    </row>
    <row r="10" spans="1:17">
      <c r="A10" s="307"/>
      <c r="B10" s="307"/>
      <c r="C10" s="307"/>
      <c r="D10" s="307"/>
      <c r="E10" s="308"/>
      <c r="F10" s="307"/>
      <c r="G10" s="270"/>
      <c r="H10" s="309"/>
      <c r="I10" s="310"/>
      <c r="J10" s="310"/>
      <c r="K10" s="310"/>
      <c r="L10" s="311"/>
    </row>
    <row r="11" spans="1:17" ht="25.5" customHeight="1">
      <c r="A11" s="307"/>
      <c r="B11" s="318">
        <v>1</v>
      </c>
      <c r="C11" s="319"/>
      <c r="D11" s="319" t="s">
        <v>32</v>
      </c>
      <c r="E11" s="319" t="s">
        <v>53</v>
      </c>
      <c r="F11" s="319"/>
      <c r="G11" s="283"/>
      <c r="H11" s="320"/>
      <c r="I11" s="319"/>
      <c r="J11" s="321">
        <f>J12</f>
        <v>0</v>
      </c>
      <c r="K11" s="321">
        <f>K12</f>
        <v>0</v>
      </c>
      <c r="L11" s="322" t="e">
        <f>SUM(L12:L12)</f>
        <v>#DIV/0!</v>
      </c>
      <c r="O11" s="301"/>
      <c r="P11" s="301"/>
    </row>
    <row r="12" spans="1:17" ht="40.5" customHeight="1">
      <c r="A12" s="307"/>
      <c r="B12" s="307" t="s">
        <v>6</v>
      </c>
      <c r="C12" s="323" t="s">
        <v>55</v>
      </c>
      <c r="D12" s="319" t="s">
        <v>32</v>
      </c>
      <c r="E12" s="323" t="s">
        <v>54</v>
      </c>
      <c r="F12" s="324" t="s">
        <v>12</v>
      </c>
      <c r="G12" s="271">
        <v>415.04</v>
      </c>
      <c r="H12" s="325"/>
      <c r="I12" s="326">
        <f>H12*H4</f>
        <v>0</v>
      </c>
      <c r="J12" s="326">
        <f>G12*H12</f>
        <v>0</v>
      </c>
      <c r="K12" s="326">
        <f>G12*I12</f>
        <v>0</v>
      </c>
      <c r="L12" s="327" t="e">
        <f>K12/K8</f>
        <v>#DIV/0!</v>
      </c>
      <c r="O12" s="301"/>
    </row>
    <row r="13" spans="1:17" ht="12.75" customHeight="1" outlineLevel="1">
      <c r="A13" s="307"/>
      <c r="B13" s="307"/>
      <c r="C13" s="324"/>
      <c r="D13" s="328"/>
      <c r="E13" s="324"/>
      <c r="F13" s="324"/>
      <c r="G13" s="271"/>
      <c r="H13" s="325"/>
      <c r="I13" s="326"/>
      <c r="J13" s="326"/>
      <c r="K13" s="326"/>
      <c r="L13" s="327"/>
      <c r="O13" s="301"/>
    </row>
    <row r="14" spans="1:17" ht="25.5" customHeight="1">
      <c r="A14" s="307"/>
      <c r="B14" s="318">
        <v>2</v>
      </c>
      <c r="C14" s="319"/>
      <c r="D14" s="319"/>
      <c r="E14" s="319" t="s">
        <v>62</v>
      </c>
      <c r="F14" s="319"/>
      <c r="G14" s="283"/>
      <c r="H14" s="320"/>
      <c r="I14" s="319"/>
      <c r="J14" s="321">
        <f>SUM(J15:J20)</f>
        <v>0</v>
      </c>
      <c r="K14" s="321">
        <f>SUM(K15:K20)</f>
        <v>0</v>
      </c>
      <c r="L14" s="329" t="e">
        <f>SUM(L15:L20)</f>
        <v>#DIV/0!</v>
      </c>
      <c r="O14" s="301"/>
      <c r="P14" s="301"/>
    </row>
    <row r="15" spans="1:17" ht="51" outlineLevel="1">
      <c r="A15" s="307"/>
      <c r="B15" s="307" t="s">
        <v>7</v>
      </c>
      <c r="C15" s="324" t="s">
        <v>56</v>
      </c>
      <c r="D15" s="319" t="s">
        <v>32</v>
      </c>
      <c r="E15" s="324" t="s">
        <v>57</v>
      </c>
      <c r="F15" s="324" t="s">
        <v>12</v>
      </c>
      <c r="G15" s="271">
        <v>253</v>
      </c>
      <c r="H15" s="325"/>
      <c r="I15" s="326">
        <f>H15*H4</f>
        <v>0</v>
      </c>
      <c r="J15" s="326">
        <f>G15*H15</f>
        <v>0</v>
      </c>
      <c r="K15" s="326">
        <f t="shared" ref="K15:K75" si="0">G15*I15</f>
        <v>0</v>
      </c>
      <c r="L15" s="327" t="e">
        <f>K15/$K$8</f>
        <v>#DIV/0!</v>
      </c>
      <c r="O15" s="301"/>
    </row>
    <row r="16" spans="1:17" ht="51" outlineLevel="1">
      <c r="A16" s="307"/>
      <c r="B16" s="307" t="s">
        <v>8</v>
      </c>
      <c r="C16" s="324" t="s">
        <v>58</v>
      </c>
      <c r="D16" s="319" t="s">
        <v>32</v>
      </c>
      <c r="E16" s="324" t="s">
        <v>59</v>
      </c>
      <c r="F16" s="324" t="s">
        <v>12</v>
      </c>
      <c r="G16" s="271">
        <v>12</v>
      </c>
      <c r="H16" s="325"/>
      <c r="I16" s="326">
        <f>H16*$H$4</f>
        <v>0</v>
      </c>
      <c r="J16" s="326">
        <f>G16*H16</f>
        <v>0</v>
      </c>
      <c r="K16" s="326">
        <f t="shared" si="0"/>
        <v>0</v>
      </c>
      <c r="L16" s="327" t="e">
        <f t="shared" ref="L16:L75" si="1">K16/$K$8</f>
        <v>#DIV/0!</v>
      </c>
      <c r="O16" s="330"/>
      <c r="P16" s="331"/>
    </row>
    <row r="17" spans="1:25" ht="30.75" customHeight="1" outlineLevel="1">
      <c r="A17" s="307"/>
      <c r="B17" s="307" t="s">
        <v>31</v>
      </c>
      <c r="C17" s="324" t="s">
        <v>60</v>
      </c>
      <c r="D17" s="319" t="s">
        <v>32</v>
      </c>
      <c r="E17" s="324" t="s">
        <v>61</v>
      </c>
      <c r="F17" s="324" t="s">
        <v>12</v>
      </c>
      <c r="G17" s="271">
        <f>'MEMORIA DE CALCULO'!J28</f>
        <v>3.25</v>
      </c>
      <c r="H17" s="325"/>
      <c r="I17" s="326">
        <f t="shared" ref="I17:I75" si="2">H17*$H$4</f>
        <v>0</v>
      </c>
      <c r="J17" s="326">
        <f t="shared" ref="J17" si="3">G17*H17</f>
        <v>0</v>
      </c>
      <c r="K17" s="326">
        <f t="shared" si="0"/>
        <v>0</v>
      </c>
      <c r="L17" s="327" t="e">
        <f t="shared" si="1"/>
        <v>#DIV/0!</v>
      </c>
      <c r="O17" s="460"/>
      <c r="P17" s="460"/>
    </row>
    <row r="18" spans="1:25" ht="50.25" customHeight="1" outlineLevel="1">
      <c r="A18" s="307"/>
      <c r="B18" s="307" t="s">
        <v>63</v>
      </c>
      <c r="C18" s="324" t="s">
        <v>64</v>
      </c>
      <c r="D18" s="319" t="s">
        <v>32</v>
      </c>
      <c r="E18" s="324" t="s">
        <v>65</v>
      </c>
      <c r="F18" s="324" t="s">
        <v>100</v>
      </c>
      <c r="G18" s="271">
        <v>1</v>
      </c>
      <c r="H18" s="332"/>
      <c r="I18" s="326">
        <f t="shared" si="2"/>
        <v>0</v>
      </c>
      <c r="J18" s="326">
        <f>G18*H18</f>
        <v>0</v>
      </c>
      <c r="K18" s="326">
        <f t="shared" si="0"/>
        <v>0</v>
      </c>
      <c r="L18" s="327" t="e">
        <f t="shared" si="1"/>
        <v>#DIV/0!</v>
      </c>
      <c r="O18" s="460"/>
      <c r="P18" s="460"/>
    </row>
    <row r="19" spans="1:25" ht="50.25" customHeight="1" outlineLevel="1">
      <c r="A19" s="307"/>
      <c r="B19" s="307" t="s">
        <v>66</v>
      </c>
      <c r="C19" s="324" t="s">
        <v>67</v>
      </c>
      <c r="D19" s="319" t="s">
        <v>32</v>
      </c>
      <c r="E19" s="324" t="s">
        <v>68</v>
      </c>
      <c r="F19" s="324" t="s">
        <v>100</v>
      </c>
      <c r="G19" s="271">
        <v>1</v>
      </c>
      <c r="H19" s="333"/>
      <c r="I19" s="326">
        <f t="shared" si="2"/>
        <v>0</v>
      </c>
      <c r="J19" s="326">
        <f t="shared" ref="J19:J75" si="4">G19*H19</f>
        <v>0</v>
      </c>
      <c r="K19" s="326">
        <f t="shared" si="0"/>
        <v>0</v>
      </c>
      <c r="L19" s="327" t="e">
        <f t="shared" si="1"/>
        <v>#DIV/0!</v>
      </c>
      <c r="O19" s="460"/>
      <c r="P19" s="460"/>
    </row>
    <row r="20" spans="1:25" ht="66" customHeight="1" outlineLevel="1">
      <c r="A20" s="307"/>
      <c r="B20" s="307" t="s">
        <v>170</v>
      </c>
      <c r="C20" s="334" t="s">
        <v>169</v>
      </c>
      <c r="D20" s="319" t="s">
        <v>32</v>
      </c>
      <c r="E20" s="335" t="s">
        <v>171</v>
      </c>
      <c r="F20" s="324"/>
      <c r="G20" s="271">
        <v>1</v>
      </c>
      <c r="H20" s="333"/>
      <c r="I20" s="326">
        <f t="shared" si="2"/>
        <v>0</v>
      </c>
      <c r="J20" s="326">
        <f t="shared" si="4"/>
        <v>0</v>
      </c>
      <c r="K20" s="326">
        <f t="shared" si="0"/>
        <v>0</v>
      </c>
      <c r="L20" s="327" t="e">
        <f t="shared" si="1"/>
        <v>#DIV/0!</v>
      </c>
      <c r="O20" s="460"/>
      <c r="P20" s="460"/>
    </row>
    <row r="21" spans="1:25" ht="12.75" customHeight="1">
      <c r="A21" s="307"/>
      <c r="B21" s="307"/>
      <c r="C21" s="324"/>
      <c r="D21" s="328"/>
      <c r="E21" s="324"/>
      <c r="F21" s="324"/>
      <c r="G21" s="271"/>
      <c r="H21" s="325"/>
      <c r="I21" s="326"/>
      <c r="J21" s="326"/>
      <c r="K21" s="326"/>
      <c r="L21" s="327"/>
      <c r="O21" s="460"/>
      <c r="P21" s="460"/>
    </row>
    <row r="22" spans="1:25" ht="24.75" customHeight="1" outlineLevel="1">
      <c r="A22" s="307"/>
      <c r="B22" s="318">
        <v>3</v>
      </c>
      <c r="C22" s="319"/>
      <c r="D22" s="319"/>
      <c r="E22" s="319" t="s">
        <v>17</v>
      </c>
      <c r="F22" s="319"/>
      <c r="G22" s="283"/>
      <c r="H22" s="320"/>
      <c r="I22" s="320"/>
      <c r="J22" s="320">
        <f>SUM(J23:J26)</f>
        <v>0</v>
      </c>
      <c r="K22" s="320">
        <f>SUM(K23:K26)</f>
        <v>0</v>
      </c>
      <c r="L22" s="336" t="e">
        <f>SUM(L23:L26)</f>
        <v>#DIV/0!</v>
      </c>
      <c r="O22" s="460"/>
      <c r="P22" s="460"/>
    </row>
    <row r="23" spans="1:25" ht="33" customHeight="1">
      <c r="A23" s="307"/>
      <c r="B23" s="307" t="s">
        <v>18</v>
      </c>
      <c r="C23" s="324" t="s">
        <v>69</v>
      </c>
      <c r="D23" s="319" t="s">
        <v>32</v>
      </c>
      <c r="E23" s="324" t="s">
        <v>70</v>
      </c>
      <c r="F23" s="324" t="s">
        <v>13</v>
      </c>
      <c r="G23" s="271">
        <f>'MEMORIA DE CALCULO'!J49</f>
        <v>7.5520500000000004</v>
      </c>
      <c r="H23" s="325"/>
      <c r="I23" s="326">
        <f t="shared" si="2"/>
        <v>0</v>
      </c>
      <c r="J23" s="326">
        <f t="shared" si="4"/>
        <v>0</v>
      </c>
      <c r="K23" s="326">
        <f t="shared" si="0"/>
        <v>0</v>
      </c>
      <c r="L23" s="327" t="e">
        <f t="shared" si="1"/>
        <v>#DIV/0!</v>
      </c>
      <c r="O23" s="337"/>
      <c r="P23" s="338"/>
    </row>
    <row r="24" spans="1:25" ht="34.5" customHeight="1">
      <c r="A24" s="307"/>
      <c r="B24" s="307" t="s">
        <v>19</v>
      </c>
      <c r="C24" s="324" t="s">
        <v>71</v>
      </c>
      <c r="D24" s="319" t="s">
        <v>32</v>
      </c>
      <c r="E24" s="324" t="s">
        <v>72</v>
      </c>
      <c r="F24" s="324" t="s">
        <v>13</v>
      </c>
      <c r="G24" s="271">
        <f>'MEMORIA DE CALCULO'!J56</f>
        <v>7.5520500000000004</v>
      </c>
      <c r="H24" s="325"/>
      <c r="I24" s="326">
        <f t="shared" si="2"/>
        <v>0</v>
      </c>
      <c r="J24" s="326">
        <f t="shared" si="4"/>
        <v>0</v>
      </c>
      <c r="K24" s="326">
        <f t="shared" si="0"/>
        <v>0</v>
      </c>
      <c r="L24" s="327" t="e">
        <f t="shared" si="1"/>
        <v>#DIV/0!</v>
      </c>
      <c r="O24" s="337"/>
      <c r="P24" s="338"/>
    </row>
    <row r="25" spans="1:25" ht="82.5" customHeight="1">
      <c r="A25" s="307"/>
      <c r="B25" s="307" t="s">
        <v>20</v>
      </c>
      <c r="C25" s="339" t="s">
        <v>300</v>
      </c>
      <c r="D25" s="319" t="s">
        <v>32</v>
      </c>
      <c r="E25" s="340" t="s">
        <v>299</v>
      </c>
      <c r="F25" s="324" t="s">
        <v>13</v>
      </c>
      <c r="G25" s="271">
        <v>55.98</v>
      </c>
      <c r="H25" s="325"/>
      <c r="I25" s="326">
        <f t="shared" si="2"/>
        <v>0</v>
      </c>
      <c r="J25" s="326">
        <f t="shared" si="4"/>
        <v>0</v>
      </c>
      <c r="K25" s="326">
        <f>G25*I25</f>
        <v>0</v>
      </c>
      <c r="L25" s="327" t="e">
        <f t="shared" si="1"/>
        <v>#DIV/0!</v>
      </c>
      <c r="O25" s="337"/>
      <c r="P25" s="338"/>
    </row>
    <row r="26" spans="1:25" ht="53.25" customHeight="1">
      <c r="A26" s="307"/>
      <c r="B26" s="307" t="s">
        <v>113</v>
      </c>
      <c r="C26" s="341" t="s">
        <v>114</v>
      </c>
      <c r="D26" s="319" t="s">
        <v>32</v>
      </c>
      <c r="E26" s="341" t="s">
        <v>115</v>
      </c>
      <c r="F26" s="324" t="s">
        <v>13</v>
      </c>
      <c r="G26" s="271">
        <v>55.98</v>
      </c>
      <c r="H26" s="325"/>
      <c r="I26" s="326">
        <f t="shared" si="2"/>
        <v>0</v>
      </c>
      <c r="J26" s="326">
        <f t="shared" si="4"/>
        <v>0</v>
      </c>
      <c r="K26" s="326">
        <f>G26*I26</f>
        <v>0</v>
      </c>
      <c r="L26" s="327" t="e">
        <f t="shared" si="1"/>
        <v>#DIV/0!</v>
      </c>
      <c r="O26" s="337"/>
      <c r="P26" s="338"/>
    </row>
    <row r="27" spans="1:25" ht="12.75" customHeight="1" outlineLevel="1">
      <c r="A27" s="307"/>
      <c r="B27" s="307"/>
      <c r="C27" s="324"/>
      <c r="D27" s="328"/>
      <c r="E27" s="342"/>
      <c r="F27" s="324"/>
      <c r="G27" s="271"/>
      <c r="H27" s="325"/>
      <c r="I27" s="326"/>
      <c r="J27" s="326"/>
      <c r="K27" s="326"/>
      <c r="L27" s="327"/>
      <c r="O27" s="343"/>
      <c r="P27" s="344"/>
      <c r="Y27" s="288">
        <v>297.73</v>
      </c>
    </row>
    <row r="28" spans="1:25" ht="24.75" customHeight="1" outlineLevel="1">
      <c r="A28" s="307"/>
      <c r="B28" s="318">
        <v>4</v>
      </c>
      <c r="C28" s="319"/>
      <c r="D28" s="319"/>
      <c r="E28" s="319" t="s">
        <v>73</v>
      </c>
      <c r="F28" s="319"/>
      <c r="G28" s="283"/>
      <c r="H28" s="320"/>
      <c r="I28" s="320"/>
      <c r="J28" s="320">
        <f>SUM(J29:J30)</f>
        <v>0</v>
      </c>
      <c r="K28" s="320">
        <f>SUM(K29:K30)</f>
        <v>0</v>
      </c>
      <c r="L28" s="336" t="e">
        <f>SUM(L29:L30)</f>
        <v>#DIV/0!</v>
      </c>
      <c r="O28" s="345"/>
      <c r="P28" s="346"/>
    </row>
    <row r="29" spans="1:25" ht="57" customHeight="1" outlineLevel="1">
      <c r="A29" s="307"/>
      <c r="B29" s="307" t="s">
        <v>21</v>
      </c>
      <c r="C29" s="347" t="s">
        <v>74</v>
      </c>
      <c r="D29" s="319" t="s">
        <v>32</v>
      </c>
      <c r="E29" s="348" t="s">
        <v>75</v>
      </c>
      <c r="F29" s="324" t="s">
        <v>83</v>
      </c>
      <c r="G29" s="271">
        <v>869.34</v>
      </c>
      <c r="H29" s="325"/>
      <c r="I29" s="326">
        <f t="shared" si="2"/>
        <v>0</v>
      </c>
      <c r="J29" s="326">
        <f t="shared" si="4"/>
        <v>0</v>
      </c>
      <c r="K29" s="326">
        <f>G29*I29</f>
        <v>0</v>
      </c>
      <c r="L29" s="327" t="e">
        <f t="shared" si="1"/>
        <v>#DIV/0!</v>
      </c>
      <c r="O29" s="345"/>
      <c r="P29" s="346"/>
    </row>
    <row r="30" spans="1:25" ht="65.25" customHeight="1">
      <c r="A30" s="307"/>
      <c r="B30" s="307" t="s">
        <v>22</v>
      </c>
      <c r="C30" s="324" t="s">
        <v>76</v>
      </c>
      <c r="D30" s="319" t="s">
        <v>32</v>
      </c>
      <c r="E30" s="324" t="s">
        <v>77</v>
      </c>
      <c r="F30" s="324" t="s">
        <v>84</v>
      </c>
      <c r="G30" s="271">
        <v>144.88999999999999</v>
      </c>
      <c r="H30" s="325"/>
      <c r="I30" s="326">
        <f t="shared" si="2"/>
        <v>0</v>
      </c>
      <c r="J30" s="326">
        <f t="shared" si="4"/>
        <v>0</v>
      </c>
      <c r="K30" s="326">
        <f>G30*I30</f>
        <v>0</v>
      </c>
      <c r="L30" s="327" t="e">
        <f t="shared" si="1"/>
        <v>#DIV/0!</v>
      </c>
      <c r="O30" s="349"/>
      <c r="P30" s="349"/>
    </row>
    <row r="31" spans="1:25" ht="12.75" customHeight="1" outlineLevel="1">
      <c r="A31" s="307"/>
      <c r="B31" s="307"/>
      <c r="C31" s="347"/>
      <c r="D31" s="319"/>
      <c r="E31" s="350"/>
      <c r="F31" s="324"/>
      <c r="G31" s="271"/>
      <c r="H31" s="325"/>
      <c r="I31" s="326"/>
      <c r="J31" s="326"/>
      <c r="K31" s="326"/>
      <c r="L31" s="327"/>
      <c r="O31" s="301"/>
    </row>
    <row r="32" spans="1:25" ht="25.5" customHeight="1" outlineLevel="1">
      <c r="A32" s="307"/>
      <c r="B32" s="318">
        <v>5</v>
      </c>
      <c r="C32" s="319"/>
      <c r="D32" s="319" t="s">
        <v>32</v>
      </c>
      <c r="E32" s="319" t="s">
        <v>78</v>
      </c>
      <c r="F32" s="319"/>
      <c r="G32" s="283"/>
      <c r="H32" s="320"/>
      <c r="I32" s="320"/>
      <c r="J32" s="320">
        <f>SUM(J33:J34)</f>
        <v>0</v>
      </c>
      <c r="K32" s="320">
        <f>SUM(K33:K34)</f>
        <v>0</v>
      </c>
      <c r="L32" s="336" t="e">
        <f>SUM(L33:L34)</f>
        <v>#DIV/0!</v>
      </c>
      <c r="O32" s="301"/>
    </row>
    <row r="33" spans="1:22" ht="44.25" customHeight="1" outlineLevel="1">
      <c r="A33" s="307"/>
      <c r="B33" s="307" t="s">
        <v>24</v>
      </c>
      <c r="C33" s="348" t="s">
        <v>79</v>
      </c>
      <c r="D33" s="319" t="s">
        <v>32</v>
      </c>
      <c r="E33" s="348" t="s">
        <v>80</v>
      </c>
      <c r="F33" s="324" t="s">
        <v>16</v>
      </c>
      <c r="G33" s="271">
        <v>192.55</v>
      </c>
      <c r="H33" s="325"/>
      <c r="I33" s="326">
        <f t="shared" si="2"/>
        <v>0</v>
      </c>
      <c r="J33" s="326">
        <f t="shared" si="4"/>
        <v>0</v>
      </c>
      <c r="K33" s="326">
        <f t="shared" si="0"/>
        <v>0</v>
      </c>
      <c r="L33" s="327" t="e">
        <f t="shared" si="1"/>
        <v>#DIV/0!</v>
      </c>
      <c r="O33" s="301"/>
    </row>
    <row r="34" spans="1:22" ht="39.75" customHeight="1" outlineLevel="1">
      <c r="A34" s="307"/>
      <c r="B34" s="307" t="s">
        <v>25</v>
      </c>
      <c r="C34" s="347" t="s">
        <v>81</v>
      </c>
      <c r="D34" s="319" t="s">
        <v>32</v>
      </c>
      <c r="E34" s="348" t="s">
        <v>82</v>
      </c>
      <c r="F34" s="324" t="s">
        <v>12</v>
      </c>
      <c r="G34" s="271">
        <v>352.42</v>
      </c>
      <c r="H34" s="325"/>
      <c r="I34" s="326">
        <f t="shared" si="2"/>
        <v>0</v>
      </c>
      <c r="J34" s="326">
        <f t="shared" si="4"/>
        <v>0</v>
      </c>
      <c r="K34" s="326">
        <f t="shared" si="0"/>
        <v>0</v>
      </c>
      <c r="L34" s="327" t="e">
        <f t="shared" si="1"/>
        <v>#DIV/0!</v>
      </c>
      <c r="O34" s="301"/>
    </row>
    <row r="35" spans="1:22" ht="12.75" customHeight="1" outlineLevel="1">
      <c r="A35" s="307"/>
      <c r="B35" s="307"/>
      <c r="C35" s="324"/>
      <c r="D35" s="328"/>
      <c r="E35" s="324"/>
      <c r="F35" s="324"/>
      <c r="G35" s="271"/>
      <c r="H35" s="325"/>
      <c r="I35" s="326"/>
      <c r="J35" s="326"/>
      <c r="K35" s="326"/>
      <c r="L35" s="327"/>
      <c r="O35" s="301"/>
    </row>
    <row r="36" spans="1:22" s="291" customFormat="1" ht="24.75" customHeight="1" outlineLevel="1">
      <c r="A36" s="307"/>
      <c r="B36" s="318">
        <v>6</v>
      </c>
      <c r="C36" s="319"/>
      <c r="D36" s="319"/>
      <c r="E36" s="319" t="s">
        <v>142</v>
      </c>
      <c r="F36" s="319"/>
      <c r="G36" s="283"/>
      <c r="H36" s="319"/>
      <c r="I36" s="319"/>
      <c r="J36" s="321">
        <f>SUM(J37:J38)</f>
        <v>0</v>
      </c>
      <c r="K36" s="321">
        <f>SUM(K37:K38)</f>
        <v>0</v>
      </c>
      <c r="L36" s="336" t="e">
        <f>SUM(L37:L38)</f>
        <v>#DIV/0!</v>
      </c>
    </row>
    <row r="37" spans="1:22" s="351" customFormat="1" ht="69" customHeight="1" outlineLevel="1">
      <c r="B37" s="351" t="s">
        <v>145</v>
      </c>
      <c r="C37" s="341" t="s">
        <v>143</v>
      </c>
      <c r="D37" s="319" t="s">
        <v>32</v>
      </c>
      <c r="E37" s="352" t="s">
        <v>144</v>
      </c>
      <c r="F37" s="352" t="s">
        <v>16</v>
      </c>
      <c r="G37" s="271">
        <v>98.32</v>
      </c>
      <c r="H37" s="341"/>
      <c r="I37" s="326">
        <f t="shared" si="2"/>
        <v>0</v>
      </c>
      <c r="J37" s="326">
        <f t="shared" si="4"/>
        <v>0</v>
      </c>
      <c r="K37" s="326">
        <f t="shared" si="0"/>
        <v>0</v>
      </c>
      <c r="L37" s="327" t="e">
        <f t="shared" si="1"/>
        <v>#DIV/0!</v>
      </c>
    </row>
    <row r="38" spans="1:22" s="310" customFormat="1" ht="81.75" customHeight="1" outlineLevel="1">
      <c r="A38" s="307"/>
      <c r="B38" s="307" t="s">
        <v>146</v>
      </c>
      <c r="C38" s="341" t="s">
        <v>147</v>
      </c>
      <c r="D38" s="319" t="s">
        <v>32</v>
      </c>
      <c r="E38" s="353" t="s">
        <v>148</v>
      </c>
      <c r="F38" s="324" t="s">
        <v>16</v>
      </c>
      <c r="G38" s="272">
        <v>12.59</v>
      </c>
      <c r="H38" s="341"/>
      <c r="I38" s="326">
        <f t="shared" si="2"/>
        <v>0</v>
      </c>
      <c r="J38" s="326">
        <f t="shared" si="4"/>
        <v>0</v>
      </c>
      <c r="K38" s="326">
        <f t="shared" si="0"/>
        <v>0</v>
      </c>
      <c r="L38" s="327" t="e">
        <f t="shared" si="1"/>
        <v>#DIV/0!</v>
      </c>
      <c r="O38" s="337"/>
      <c r="P38" s="338"/>
    </row>
    <row r="39" spans="1:22" ht="17.25" customHeight="1" outlineLevel="1">
      <c r="A39" s="354"/>
      <c r="B39" s="354"/>
      <c r="C39" s="355"/>
      <c r="D39" s="356"/>
      <c r="E39" s="357"/>
      <c r="F39" s="357"/>
      <c r="G39" s="273"/>
      <c r="H39" s="358"/>
      <c r="I39" s="359"/>
      <c r="J39" s="359"/>
      <c r="K39" s="359"/>
      <c r="L39" s="360"/>
      <c r="O39" s="301"/>
    </row>
    <row r="40" spans="1:22" s="364" customFormat="1" ht="25.5" customHeight="1" outlineLevel="1">
      <c r="A40" s="361"/>
      <c r="B40" s="361">
        <v>7</v>
      </c>
      <c r="C40" s="362"/>
      <c r="D40" s="319"/>
      <c r="E40" s="362" t="s">
        <v>85</v>
      </c>
      <c r="F40" s="362"/>
      <c r="G40" s="274"/>
      <c r="H40" s="363"/>
      <c r="I40" s="363"/>
      <c r="J40" s="363">
        <f>SUM(J41:J44)</f>
        <v>0</v>
      </c>
      <c r="K40" s="363">
        <f>SUM(K41:K44)</f>
        <v>0</v>
      </c>
      <c r="L40" s="336" t="e">
        <f>SUM(L41:L44)</f>
        <v>#DIV/0!</v>
      </c>
      <c r="O40" s="365"/>
      <c r="P40" s="366"/>
    </row>
    <row r="41" spans="1:22" ht="74.25" customHeight="1" outlineLevel="1">
      <c r="A41" s="367"/>
      <c r="B41" s="367" t="s">
        <v>155</v>
      </c>
      <c r="C41" s="368" t="s">
        <v>86</v>
      </c>
      <c r="D41" s="369" t="s">
        <v>32</v>
      </c>
      <c r="E41" s="370" t="s">
        <v>152</v>
      </c>
      <c r="F41" s="368" t="s">
        <v>13</v>
      </c>
      <c r="G41" s="275" t="str">
        <f>'MEMORIA DE CALCULO'!J115</f>
        <v>16,64</v>
      </c>
      <c r="H41" s="371"/>
      <c r="I41" s="372">
        <f>H41*$H$4</f>
        <v>0</v>
      </c>
      <c r="J41" s="372">
        <f t="shared" si="4"/>
        <v>0</v>
      </c>
      <c r="K41" s="372">
        <f t="shared" si="0"/>
        <v>0</v>
      </c>
      <c r="L41" s="373" t="e">
        <f t="shared" si="1"/>
        <v>#DIV/0!</v>
      </c>
      <c r="O41" s="301"/>
    </row>
    <row r="42" spans="1:22" ht="81" customHeight="1" outlineLevel="1">
      <c r="A42" s="307"/>
      <c r="B42" s="307" t="s">
        <v>157</v>
      </c>
      <c r="C42" s="374" t="str">
        <f>'MEMORIA DE CALCULO'!B121</f>
        <v>11.009.0060-B</v>
      </c>
      <c r="D42" s="319" t="s">
        <v>32</v>
      </c>
      <c r="E42" s="324" t="str">
        <f>'MEMORIA DE CALCULO'!C121</f>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NASFORMAS</v>
      </c>
      <c r="F42" s="324" t="s">
        <v>14</v>
      </c>
      <c r="G42" s="272">
        <v>201.18</v>
      </c>
      <c r="H42" s="341"/>
      <c r="I42" s="326">
        <f>H42*$H$4</f>
        <v>0</v>
      </c>
      <c r="J42" s="326">
        <f>G42*H42</f>
        <v>0</v>
      </c>
      <c r="K42" s="326">
        <f t="shared" si="0"/>
        <v>0</v>
      </c>
      <c r="L42" s="327" t="e">
        <f t="shared" si="1"/>
        <v>#DIV/0!</v>
      </c>
      <c r="O42" s="301"/>
    </row>
    <row r="43" spans="1:22" ht="81" customHeight="1" outlineLevel="1">
      <c r="A43" s="307"/>
      <c r="B43" s="307" t="s">
        <v>158</v>
      </c>
      <c r="C43" s="374" t="str">
        <f>'MEMORIA DE CALCULO'!B128</f>
        <v>11.009.0070-B</v>
      </c>
      <c r="D43" s="319" t="s">
        <v>32</v>
      </c>
      <c r="E43" s="324" t="str">
        <f>'MEMORIA DE CALCULO'!C128</f>
        <v>BARRA DE ACO CA-50,COM SALIENCIA OU MOSSA,COEFICIENTE DE CONFORMACAO SUPERFICIAL MINIMO (ADERENCIA) IGUAL A 1,5,DIAMETRODE 6,3MM,DESTINADA A ARMADURA DE CONCRETO ARMADO,COMPREENDENDO 10% DE PERDAS DE PONTAS E ARAME 18.FORNECIMENTO,CORTE,DOBRAGEM,MONTAGEM E COLOCACAO DO ACO NAS FORMAS</v>
      </c>
      <c r="F43" s="324" t="s">
        <v>14</v>
      </c>
      <c r="G43" s="272">
        <v>243.36</v>
      </c>
      <c r="H43" s="341"/>
      <c r="I43" s="326">
        <f>H43*$H$4</f>
        <v>0</v>
      </c>
      <c r="J43" s="326">
        <f>G43*H43</f>
        <v>0</v>
      </c>
      <c r="K43" s="326">
        <f>G43*I43</f>
        <v>0</v>
      </c>
      <c r="L43" s="327" t="e">
        <f>K43/$K$8</f>
        <v>#DIV/0!</v>
      </c>
      <c r="O43" s="301"/>
    </row>
    <row r="44" spans="1:22" s="377" customFormat="1" ht="61.5" customHeight="1" outlineLevel="1">
      <c r="A44" s="375"/>
      <c r="B44" s="375" t="s">
        <v>233</v>
      </c>
      <c r="C44" s="352" t="s">
        <v>87</v>
      </c>
      <c r="D44" s="319" t="s">
        <v>32</v>
      </c>
      <c r="E44" s="352" t="s">
        <v>153</v>
      </c>
      <c r="F44" s="352" t="s">
        <v>12</v>
      </c>
      <c r="G44" s="272">
        <f>'MEMORIA DE CALCULO'!J135</f>
        <v>189.15</v>
      </c>
      <c r="H44" s="376"/>
      <c r="I44" s="326">
        <f>H44*$H$4</f>
        <v>0</v>
      </c>
      <c r="J44" s="326">
        <f t="shared" si="4"/>
        <v>0</v>
      </c>
      <c r="K44" s="326">
        <f t="shared" si="0"/>
        <v>0</v>
      </c>
      <c r="L44" s="327" t="e">
        <f t="shared" si="1"/>
        <v>#DIV/0!</v>
      </c>
      <c r="O44" s="378"/>
    </row>
    <row r="45" spans="1:22">
      <c r="A45" s="307"/>
      <c r="B45" s="328"/>
      <c r="C45" s="328"/>
      <c r="D45" s="328"/>
      <c r="E45" s="324"/>
      <c r="F45" s="324"/>
      <c r="G45" s="271"/>
      <c r="H45" s="325"/>
      <c r="I45" s="326"/>
      <c r="J45" s="326"/>
      <c r="K45" s="326"/>
      <c r="L45" s="327"/>
      <c r="O45" s="301"/>
    </row>
    <row r="46" spans="1:22" s="381" customFormat="1" ht="25.5" customHeight="1" outlineLevel="1">
      <c r="A46" s="379"/>
      <c r="B46" s="318">
        <v>8</v>
      </c>
      <c r="C46" s="319"/>
      <c r="D46" s="319"/>
      <c r="E46" s="380" t="s">
        <v>88</v>
      </c>
      <c r="F46" s="319"/>
      <c r="G46" s="283"/>
      <c r="H46" s="320"/>
      <c r="I46" s="320"/>
      <c r="J46" s="320">
        <f>SUM(J47:J52)</f>
        <v>0</v>
      </c>
      <c r="K46" s="320">
        <f>SUM(K47:K52)</f>
        <v>0</v>
      </c>
      <c r="L46" s="336" t="e">
        <f>SUM(L47:L52)</f>
        <v>#DIV/0!</v>
      </c>
      <c r="O46" s="382"/>
      <c r="P46" s="383"/>
    </row>
    <row r="47" spans="1:22" ht="38.25">
      <c r="A47" s="307"/>
      <c r="B47" s="307" t="s">
        <v>26</v>
      </c>
      <c r="C47" s="324" t="s">
        <v>89</v>
      </c>
      <c r="D47" s="319" t="s">
        <v>32</v>
      </c>
      <c r="E47" s="324" t="s">
        <v>90</v>
      </c>
      <c r="F47" s="324" t="s">
        <v>12</v>
      </c>
      <c r="G47" s="271">
        <v>12.52</v>
      </c>
      <c r="H47" s="325"/>
      <c r="I47" s="326">
        <f t="shared" si="2"/>
        <v>0</v>
      </c>
      <c r="J47" s="326">
        <f t="shared" si="4"/>
        <v>0</v>
      </c>
      <c r="K47" s="326">
        <f t="shared" si="0"/>
        <v>0</v>
      </c>
      <c r="L47" s="327" t="e">
        <f t="shared" si="1"/>
        <v>#DIV/0!</v>
      </c>
      <c r="O47" s="301"/>
      <c r="V47" s="288">
        <f>2*1.1*3*2</f>
        <v>13.200000000000001</v>
      </c>
    </row>
    <row r="48" spans="1:22" ht="56.25" customHeight="1">
      <c r="A48" s="384"/>
      <c r="B48" s="384" t="s">
        <v>27</v>
      </c>
      <c r="C48" s="385" t="s">
        <v>91</v>
      </c>
      <c r="D48" s="319" t="s">
        <v>32</v>
      </c>
      <c r="E48" s="386" t="s">
        <v>92</v>
      </c>
      <c r="F48" s="386" t="s">
        <v>12</v>
      </c>
      <c r="G48" s="276">
        <v>34.5</v>
      </c>
      <c r="H48" s="387"/>
      <c r="I48" s="326">
        <f t="shared" si="2"/>
        <v>0</v>
      </c>
      <c r="J48" s="326">
        <f t="shared" si="4"/>
        <v>0</v>
      </c>
      <c r="K48" s="326">
        <f t="shared" si="0"/>
        <v>0</v>
      </c>
      <c r="L48" s="327" t="e">
        <f t="shared" si="1"/>
        <v>#DIV/0!</v>
      </c>
      <c r="O48" s="301"/>
      <c r="V48" s="288">
        <f>1.9*2.1*2</f>
        <v>7.9799999999999995</v>
      </c>
    </row>
    <row r="49" spans="1:22" s="310" customFormat="1" ht="90" customHeight="1">
      <c r="A49" s="307"/>
      <c r="B49" s="307" t="s">
        <v>28</v>
      </c>
      <c r="C49" s="341" t="s">
        <v>149</v>
      </c>
      <c r="D49" s="319" t="s">
        <v>32</v>
      </c>
      <c r="E49" s="324" t="s">
        <v>150</v>
      </c>
      <c r="F49" s="324" t="s">
        <v>12</v>
      </c>
      <c r="G49" s="271">
        <v>362.26</v>
      </c>
      <c r="H49" s="341"/>
      <c r="I49" s="326">
        <f t="shared" si="2"/>
        <v>0</v>
      </c>
      <c r="J49" s="326">
        <f t="shared" si="4"/>
        <v>0</v>
      </c>
      <c r="K49" s="326">
        <f t="shared" si="0"/>
        <v>0</v>
      </c>
      <c r="L49" s="327" t="e">
        <f t="shared" si="1"/>
        <v>#DIV/0!</v>
      </c>
      <c r="O49" s="337"/>
      <c r="P49" s="338"/>
    </row>
    <row r="50" spans="1:22" s="389" customFormat="1" ht="90" customHeight="1">
      <c r="A50" s="324"/>
      <c r="B50" s="324" t="s">
        <v>168</v>
      </c>
      <c r="C50" s="341" t="s">
        <v>172</v>
      </c>
      <c r="D50" s="319" t="s">
        <v>32</v>
      </c>
      <c r="E50" s="324" t="s">
        <v>173</v>
      </c>
      <c r="F50" s="324" t="s">
        <v>12</v>
      </c>
      <c r="G50" s="284">
        <v>85.18</v>
      </c>
      <c r="H50" s="388"/>
      <c r="I50" s="326">
        <f t="shared" si="2"/>
        <v>0</v>
      </c>
      <c r="J50" s="326">
        <f t="shared" si="4"/>
        <v>0</v>
      </c>
      <c r="K50" s="326">
        <f t="shared" si="0"/>
        <v>0</v>
      </c>
      <c r="L50" s="327" t="e">
        <f t="shared" si="1"/>
        <v>#DIV/0!</v>
      </c>
      <c r="O50" s="326"/>
      <c r="P50" s="324"/>
    </row>
    <row r="51" spans="1:22" s="281" customFormat="1" ht="90" customHeight="1">
      <c r="B51" s="281" t="s">
        <v>151</v>
      </c>
      <c r="C51" s="390" t="s">
        <v>163</v>
      </c>
      <c r="D51" s="319" t="s">
        <v>32</v>
      </c>
      <c r="E51" s="281" t="s">
        <v>164</v>
      </c>
      <c r="F51" s="281" t="s">
        <v>12</v>
      </c>
      <c r="G51" s="83">
        <v>362.26</v>
      </c>
      <c r="H51" s="391"/>
      <c r="I51" s="326">
        <f t="shared" si="2"/>
        <v>0</v>
      </c>
      <c r="J51" s="326">
        <f t="shared" si="4"/>
        <v>0</v>
      </c>
      <c r="K51" s="326">
        <f t="shared" si="0"/>
        <v>0</v>
      </c>
      <c r="L51" s="327" t="e">
        <f t="shared" si="1"/>
        <v>#DIV/0!</v>
      </c>
    </row>
    <row r="52" spans="1:22" s="451" customFormat="1" ht="90" customHeight="1">
      <c r="A52" s="448"/>
      <c r="B52" s="83" t="s">
        <v>343</v>
      </c>
      <c r="C52" s="452" t="s">
        <v>344</v>
      </c>
      <c r="D52" s="71" t="s">
        <v>32</v>
      </c>
      <c r="E52" s="453" t="s">
        <v>345</v>
      </c>
      <c r="F52" s="83" t="s">
        <v>12</v>
      </c>
      <c r="G52" s="83">
        <v>85.18</v>
      </c>
      <c r="H52" s="450"/>
      <c r="I52" s="326">
        <f t="shared" ref="I52" si="5">H52*$H$4</f>
        <v>0</v>
      </c>
      <c r="J52" s="326">
        <f t="shared" ref="J52" si="6">G52*H52</f>
        <v>0</v>
      </c>
      <c r="K52" s="326">
        <f t="shared" ref="K52" si="7">G52*I52</f>
        <v>0</v>
      </c>
      <c r="L52" s="327" t="e">
        <f t="shared" ref="L52" si="8">K52/$K$8</f>
        <v>#DIV/0!</v>
      </c>
    </row>
    <row r="53" spans="1:22">
      <c r="A53" s="367"/>
      <c r="B53" s="367"/>
      <c r="C53" s="368"/>
      <c r="D53" s="328"/>
      <c r="E53" s="368"/>
      <c r="F53" s="368"/>
      <c r="G53" s="275"/>
      <c r="H53" s="392"/>
      <c r="I53" s="326"/>
      <c r="J53" s="326"/>
      <c r="K53" s="326"/>
      <c r="L53" s="327"/>
      <c r="O53" s="301"/>
    </row>
    <row r="54" spans="1:22" s="381" customFormat="1" ht="25.5" customHeight="1">
      <c r="A54" s="379"/>
      <c r="B54" s="318">
        <v>9</v>
      </c>
      <c r="C54" s="319"/>
      <c r="D54" s="319"/>
      <c r="E54" s="393" t="s">
        <v>93</v>
      </c>
      <c r="F54" s="319"/>
      <c r="G54" s="283"/>
      <c r="H54" s="320"/>
      <c r="I54" s="320"/>
      <c r="J54" s="320">
        <f>SUM(J55:J59)</f>
        <v>0</v>
      </c>
      <c r="K54" s="320">
        <f>SUM(K55:K59)</f>
        <v>0</v>
      </c>
      <c r="L54" s="336" t="e">
        <f>SUM(L55:L59)</f>
        <v>#DIV/0!</v>
      </c>
      <c r="O54" s="382"/>
      <c r="P54" s="383"/>
    </row>
    <row r="55" spans="1:22" ht="55.5" customHeight="1">
      <c r="A55" s="307"/>
      <c r="B55" s="307" t="s">
        <v>33</v>
      </c>
      <c r="C55" s="341" t="s">
        <v>95</v>
      </c>
      <c r="D55" s="319" t="s">
        <v>32</v>
      </c>
      <c r="E55" s="353" t="s">
        <v>94</v>
      </c>
      <c r="F55" s="324" t="s">
        <v>12</v>
      </c>
      <c r="G55" s="271">
        <v>32.24</v>
      </c>
      <c r="H55" s="325"/>
      <c r="I55" s="326">
        <f t="shared" si="2"/>
        <v>0</v>
      </c>
      <c r="J55" s="326">
        <f t="shared" si="4"/>
        <v>0</v>
      </c>
      <c r="K55" s="326">
        <f t="shared" si="0"/>
        <v>0</v>
      </c>
      <c r="L55" s="327" t="e">
        <f t="shared" si="1"/>
        <v>#DIV/0!</v>
      </c>
      <c r="O55" s="301"/>
      <c r="V55" s="288">
        <f>0.6*2.1*2</f>
        <v>2.52</v>
      </c>
    </row>
    <row r="56" spans="1:22" ht="78.75" customHeight="1">
      <c r="A56" s="307"/>
      <c r="B56" s="307" t="s">
        <v>34</v>
      </c>
      <c r="C56" s="355" t="s">
        <v>295</v>
      </c>
      <c r="D56" s="319" t="s">
        <v>32</v>
      </c>
      <c r="E56" s="340" t="s">
        <v>294</v>
      </c>
      <c r="F56" s="324" t="s">
        <v>100</v>
      </c>
      <c r="G56" s="271">
        <v>40</v>
      </c>
      <c r="H56" s="325"/>
      <c r="I56" s="326">
        <f t="shared" si="2"/>
        <v>0</v>
      </c>
      <c r="J56" s="326">
        <f t="shared" si="4"/>
        <v>0</v>
      </c>
      <c r="K56" s="326">
        <f t="shared" si="0"/>
        <v>0</v>
      </c>
      <c r="L56" s="327" t="e">
        <f t="shared" si="1"/>
        <v>#DIV/0!</v>
      </c>
      <c r="O56" s="301"/>
    </row>
    <row r="57" spans="1:22" s="310" customFormat="1" ht="78" customHeight="1">
      <c r="A57" s="307"/>
      <c r="B57" s="307" t="s">
        <v>35</v>
      </c>
      <c r="C57" s="324" t="s">
        <v>98</v>
      </c>
      <c r="D57" s="319" t="s">
        <v>32</v>
      </c>
      <c r="E57" s="324" t="s">
        <v>99</v>
      </c>
      <c r="F57" s="324" t="s">
        <v>100</v>
      </c>
      <c r="G57" s="271">
        <v>10</v>
      </c>
      <c r="H57" s="325"/>
      <c r="I57" s="326">
        <f t="shared" si="2"/>
        <v>0</v>
      </c>
      <c r="J57" s="326">
        <f t="shared" si="4"/>
        <v>0</v>
      </c>
      <c r="K57" s="326">
        <f t="shared" si="0"/>
        <v>0</v>
      </c>
      <c r="L57" s="327" t="e">
        <f t="shared" si="1"/>
        <v>#DIV/0!</v>
      </c>
      <c r="O57" s="337"/>
      <c r="P57" s="338"/>
    </row>
    <row r="58" spans="1:22" s="310" customFormat="1" ht="78" customHeight="1">
      <c r="A58" s="307"/>
      <c r="B58" s="307" t="s">
        <v>36</v>
      </c>
      <c r="C58" s="341" t="s">
        <v>117</v>
      </c>
      <c r="D58" s="319" t="s">
        <v>32</v>
      </c>
      <c r="E58" s="341" t="s">
        <v>116</v>
      </c>
      <c r="F58" s="353" t="s">
        <v>100</v>
      </c>
      <c r="G58" s="271">
        <v>10</v>
      </c>
      <c r="H58" s="388"/>
      <c r="I58" s="326">
        <f t="shared" si="2"/>
        <v>0</v>
      </c>
      <c r="J58" s="326">
        <f t="shared" si="4"/>
        <v>0</v>
      </c>
      <c r="K58" s="326">
        <f t="shared" si="0"/>
        <v>0</v>
      </c>
      <c r="L58" s="327" t="e">
        <f t="shared" si="1"/>
        <v>#DIV/0!</v>
      </c>
      <c r="O58" s="337"/>
      <c r="P58" s="338"/>
    </row>
    <row r="59" spans="1:22" ht="78" customHeight="1">
      <c r="A59" s="367"/>
      <c r="B59" s="367" t="s">
        <v>321</v>
      </c>
      <c r="C59" s="371" t="s">
        <v>318</v>
      </c>
      <c r="D59" s="319" t="s">
        <v>32</v>
      </c>
      <c r="E59" s="341" t="s">
        <v>317</v>
      </c>
      <c r="F59" s="394" t="s">
        <v>13</v>
      </c>
      <c r="G59" s="275">
        <f>'MEMORIA DE CALCULO'!J188</f>
        <v>12.62</v>
      </c>
      <c r="H59" s="388"/>
      <c r="I59" s="326">
        <f t="shared" ref="I59" si="9">H59*$H$4</f>
        <v>0</v>
      </c>
      <c r="J59" s="326">
        <f t="shared" ref="J59" si="10">G59*H59</f>
        <v>0</v>
      </c>
      <c r="K59" s="326">
        <f t="shared" ref="K59" si="11">G59*I59</f>
        <v>0</v>
      </c>
      <c r="L59" s="327" t="e">
        <f t="shared" ref="L59" si="12">K59/$K$8</f>
        <v>#DIV/0!</v>
      </c>
      <c r="O59" s="301"/>
    </row>
    <row r="60" spans="1:22" ht="18.75" customHeight="1">
      <c r="A60" s="367"/>
      <c r="B60" s="367"/>
      <c r="C60" s="371"/>
      <c r="D60" s="328"/>
      <c r="E60" s="355"/>
      <c r="F60" s="368"/>
      <c r="G60" s="275"/>
      <c r="H60" s="392"/>
      <c r="I60" s="326"/>
      <c r="J60" s="326"/>
      <c r="K60" s="326"/>
      <c r="L60" s="327"/>
      <c r="O60" s="301"/>
    </row>
    <row r="61" spans="1:22" s="381" customFormat="1" ht="25.5" customHeight="1">
      <c r="A61" s="379"/>
      <c r="B61" s="318">
        <v>10</v>
      </c>
      <c r="C61" s="319"/>
      <c r="D61" s="319"/>
      <c r="E61" s="319" t="s">
        <v>102</v>
      </c>
      <c r="F61" s="319"/>
      <c r="G61" s="283"/>
      <c r="H61" s="320"/>
      <c r="I61" s="320"/>
      <c r="J61" s="320">
        <f>SUM(J62:J64)</f>
        <v>0</v>
      </c>
      <c r="K61" s="320">
        <f>SUM(K62:K64)</f>
        <v>0</v>
      </c>
      <c r="L61" s="336" t="e">
        <f>SUM(L62:L64)</f>
        <v>#DIV/0!</v>
      </c>
      <c r="O61" s="382"/>
      <c r="P61" s="383"/>
    </row>
    <row r="62" spans="1:22" s="399" customFormat="1" ht="51.75" customHeight="1">
      <c r="A62" s="395"/>
      <c r="B62" s="395" t="s">
        <v>159</v>
      </c>
      <c r="C62" s="353" t="s">
        <v>105</v>
      </c>
      <c r="D62" s="319" t="s">
        <v>32</v>
      </c>
      <c r="E62" s="353" t="s">
        <v>106</v>
      </c>
      <c r="F62" s="396" t="s">
        <v>12</v>
      </c>
      <c r="G62" s="277">
        <v>3.01</v>
      </c>
      <c r="H62" s="397"/>
      <c r="I62" s="326">
        <f t="shared" si="2"/>
        <v>0</v>
      </c>
      <c r="J62" s="326">
        <f t="shared" si="4"/>
        <v>0</v>
      </c>
      <c r="K62" s="326">
        <f t="shared" si="0"/>
        <v>0</v>
      </c>
      <c r="L62" s="327" t="e">
        <f t="shared" si="1"/>
        <v>#DIV/0!</v>
      </c>
      <c r="M62" s="398"/>
      <c r="O62" s="400"/>
      <c r="P62" s="401"/>
    </row>
    <row r="63" spans="1:22" s="407" customFormat="1" ht="43.5" customHeight="1">
      <c r="A63" s="402"/>
      <c r="B63" s="402" t="s">
        <v>160</v>
      </c>
      <c r="C63" s="403" t="s">
        <v>107</v>
      </c>
      <c r="D63" s="319" t="s">
        <v>32</v>
      </c>
      <c r="E63" s="353" t="s">
        <v>108</v>
      </c>
      <c r="F63" s="404" t="s">
        <v>12</v>
      </c>
      <c r="G63" s="278">
        <v>362.26</v>
      </c>
      <c r="H63" s="405"/>
      <c r="I63" s="326">
        <f t="shared" si="2"/>
        <v>0</v>
      </c>
      <c r="J63" s="326">
        <f t="shared" si="4"/>
        <v>0</v>
      </c>
      <c r="K63" s="326">
        <f t="shared" si="0"/>
        <v>0</v>
      </c>
      <c r="L63" s="327" t="e">
        <f t="shared" si="1"/>
        <v>#DIV/0!</v>
      </c>
      <c r="M63" s="406"/>
      <c r="O63" s="408"/>
      <c r="P63" s="409"/>
    </row>
    <row r="64" spans="1:22" s="413" customFormat="1" ht="69" customHeight="1">
      <c r="A64" s="410"/>
      <c r="B64" s="411" t="s">
        <v>161</v>
      </c>
      <c r="C64" s="403" t="s">
        <v>109</v>
      </c>
      <c r="D64" s="319" t="s">
        <v>32</v>
      </c>
      <c r="E64" s="323" t="s">
        <v>110</v>
      </c>
      <c r="F64" s="404" t="s">
        <v>12</v>
      </c>
      <c r="G64" s="285">
        <v>12.75</v>
      </c>
      <c r="H64" s="404"/>
      <c r="I64" s="326">
        <f t="shared" si="2"/>
        <v>0</v>
      </c>
      <c r="J64" s="326">
        <f t="shared" si="4"/>
        <v>0</v>
      </c>
      <c r="K64" s="326">
        <f>G64*I64</f>
        <v>0</v>
      </c>
      <c r="L64" s="327" t="e">
        <f t="shared" si="1"/>
        <v>#DIV/0!</v>
      </c>
      <c r="M64" s="412"/>
    </row>
    <row r="65" spans="1:16" s="417" customFormat="1" ht="15">
      <c r="A65" s="414"/>
      <c r="B65" s="414"/>
      <c r="C65" s="415"/>
      <c r="D65" s="328"/>
      <c r="E65" s="323"/>
      <c r="F65" s="415"/>
      <c r="G65" s="279"/>
      <c r="H65" s="415"/>
      <c r="I65" s="326"/>
      <c r="J65" s="326"/>
      <c r="K65" s="326"/>
      <c r="L65" s="327"/>
      <c r="M65" s="416"/>
    </row>
    <row r="66" spans="1:16" s="418" customFormat="1" ht="25.5" customHeight="1">
      <c r="A66" s="361"/>
      <c r="B66" s="361">
        <v>11</v>
      </c>
      <c r="C66" s="362"/>
      <c r="D66" s="319"/>
      <c r="E66" s="362" t="s">
        <v>111</v>
      </c>
      <c r="F66" s="362"/>
      <c r="G66" s="274"/>
      <c r="H66" s="363"/>
      <c r="I66" s="363"/>
      <c r="J66" s="363">
        <f>SUM(J67:J72)</f>
        <v>0</v>
      </c>
      <c r="K66" s="363">
        <f>SUM(K67:K72)</f>
        <v>0</v>
      </c>
      <c r="L66" s="336" t="e">
        <f>SUM(L67:L72)</f>
        <v>#DIV/0!</v>
      </c>
      <c r="O66" s="419"/>
      <c r="P66" s="420"/>
    </row>
    <row r="67" spans="1:16" s="423" customFormat="1" ht="78" customHeight="1">
      <c r="A67" s="386"/>
      <c r="B67" s="421" t="s">
        <v>103</v>
      </c>
      <c r="C67" s="339" t="s">
        <v>297</v>
      </c>
      <c r="D67" s="422" t="s">
        <v>32</v>
      </c>
      <c r="E67" s="340" t="s">
        <v>298</v>
      </c>
      <c r="F67" s="421" t="s">
        <v>100</v>
      </c>
      <c r="G67" s="276">
        <v>2</v>
      </c>
      <c r="H67" s="385"/>
      <c r="I67" s="359">
        <f t="shared" si="2"/>
        <v>0</v>
      </c>
      <c r="J67" s="359">
        <f t="shared" si="4"/>
        <v>0</v>
      </c>
      <c r="K67" s="359">
        <f t="shared" si="0"/>
        <v>0</v>
      </c>
      <c r="L67" s="360" t="e">
        <f t="shared" si="1"/>
        <v>#DIV/0!</v>
      </c>
      <c r="O67" s="424"/>
      <c r="P67" s="425"/>
    </row>
    <row r="68" spans="1:16" s="389" customFormat="1" ht="51.75" customHeight="1">
      <c r="A68" s="324"/>
      <c r="B68" s="353" t="s">
        <v>104</v>
      </c>
      <c r="C68" s="426" t="s">
        <v>308</v>
      </c>
      <c r="D68" s="319" t="s">
        <v>32</v>
      </c>
      <c r="E68" s="427" t="s">
        <v>307</v>
      </c>
      <c r="F68" s="353" t="s">
        <v>100</v>
      </c>
      <c r="G68" s="286">
        <v>2</v>
      </c>
      <c r="H68" s="341"/>
      <c r="I68" s="326">
        <f t="shared" si="2"/>
        <v>0</v>
      </c>
      <c r="J68" s="326">
        <f t="shared" si="4"/>
        <v>0</v>
      </c>
      <c r="K68" s="326">
        <f t="shared" si="0"/>
        <v>0</v>
      </c>
      <c r="L68" s="327" t="e">
        <f t="shared" si="1"/>
        <v>#DIV/0!</v>
      </c>
      <c r="O68" s="326"/>
      <c r="P68" s="324"/>
    </row>
    <row r="69" spans="1:16" s="298" customFormat="1" ht="51.75" customHeight="1">
      <c r="A69" s="368"/>
      <c r="B69" s="353" t="s">
        <v>310</v>
      </c>
      <c r="C69" s="426" t="s">
        <v>303</v>
      </c>
      <c r="D69" s="319" t="s">
        <v>32</v>
      </c>
      <c r="E69" s="428" t="s">
        <v>306</v>
      </c>
      <c r="F69" s="353" t="s">
        <v>100</v>
      </c>
      <c r="G69" s="286">
        <v>2</v>
      </c>
      <c r="H69" s="341"/>
      <c r="I69" s="326">
        <f t="shared" ref="I69:I72" si="13">H69*$H$4</f>
        <v>0</v>
      </c>
      <c r="J69" s="326">
        <f t="shared" ref="J69:J72" si="14">G69*H69</f>
        <v>0</v>
      </c>
      <c r="K69" s="326">
        <f t="shared" ref="K69:K72" si="15">G69*I69</f>
        <v>0</v>
      </c>
      <c r="L69" s="327" t="e">
        <f t="shared" ref="L69:L72" si="16">K69/$K$8</f>
        <v>#DIV/0!</v>
      </c>
      <c r="O69" s="429"/>
      <c r="P69" s="295"/>
    </row>
    <row r="70" spans="1:16" s="298" customFormat="1" ht="51.75" customHeight="1">
      <c r="A70" s="368"/>
      <c r="B70" s="353" t="s">
        <v>311</v>
      </c>
      <c r="C70" s="426" t="s">
        <v>304</v>
      </c>
      <c r="D70" s="319" t="s">
        <v>32</v>
      </c>
      <c r="E70" s="428" t="s">
        <v>305</v>
      </c>
      <c r="F70" s="353" t="s">
        <v>100</v>
      </c>
      <c r="G70" s="287">
        <v>1</v>
      </c>
      <c r="H70" s="341"/>
      <c r="I70" s="326">
        <f t="shared" si="13"/>
        <v>0</v>
      </c>
      <c r="J70" s="326">
        <f t="shared" si="14"/>
        <v>0</v>
      </c>
      <c r="K70" s="326">
        <f t="shared" si="15"/>
        <v>0</v>
      </c>
      <c r="L70" s="327" t="e">
        <f t="shared" si="16"/>
        <v>#DIV/0!</v>
      </c>
      <c r="O70" s="429"/>
      <c r="P70" s="295"/>
    </row>
    <row r="71" spans="1:16" s="298" customFormat="1" ht="51.75" customHeight="1">
      <c r="A71" s="368"/>
      <c r="B71" s="353" t="s">
        <v>314</v>
      </c>
      <c r="C71" s="426" t="s">
        <v>313</v>
      </c>
      <c r="D71" s="319" t="s">
        <v>32</v>
      </c>
      <c r="E71" s="428" t="s">
        <v>312</v>
      </c>
      <c r="F71" s="353" t="s">
        <v>100</v>
      </c>
      <c r="G71" s="287">
        <v>1</v>
      </c>
      <c r="H71" s="341"/>
      <c r="I71" s="326">
        <f t="shared" si="13"/>
        <v>0</v>
      </c>
      <c r="J71" s="326">
        <f t="shared" si="14"/>
        <v>0</v>
      </c>
      <c r="K71" s="326">
        <f t="shared" si="15"/>
        <v>0</v>
      </c>
      <c r="L71" s="327" t="e">
        <f t="shared" si="16"/>
        <v>#DIV/0!</v>
      </c>
      <c r="O71" s="429"/>
      <c r="P71" s="295"/>
    </row>
    <row r="72" spans="1:16" s="298" customFormat="1" ht="51.75" customHeight="1">
      <c r="A72" s="368"/>
      <c r="B72" s="353" t="s">
        <v>316</v>
      </c>
      <c r="C72" s="426" t="s">
        <v>315</v>
      </c>
      <c r="D72" s="319" t="s">
        <v>32</v>
      </c>
      <c r="E72" s="428" t="s">
        <v>319</v>
      </c>
      <c r="F72" s="353" t="s">
        <v>100</v>
      </c>
      <c r="G72" s="287">
        <v>1</v>
      </c>
      <c r="H72" s="355"/>
      <c r="I72" s="326">
        <f t="shared" si="13"/>
        <v>0</v>
      </c>
      <c r="J72" s="326">
        <f t="shared" si="14"/>
        <v>0</v>
      </c>
      <c r="K72" s="326">
        <f t="shared" si="15"/>
        <v>0</v>
      </c>
      <c r="L72" s="327" t="e">
        <f t="shared" si="16"/>
        <v>#DIV/0!</v>
      </c>
      <c r="O72" s="429"/>
      <c r="P72" s="295"/>
    </row>
    <row r="73" spans="1:16" ht="18" customHeight="1">
      <c r="A73" s="307"/>
      <c r="B73" s="307"/>
      <c r="C73" s="324"/>
      <c r="D73" s="328"/>
      <c r="E73" s="430" t="s">
        <v>296</v>
      </c>
      <c r="F73" s="324"/>
      <c r="G73" s="271"/>
      <c r="H73" s="325"/>
      <c r="I73" s="326"/>
      <c r="J73" s="326"/>
      <c r="K73" s="326"/>
      <c r="L73" s="327"/>
      <c r="O73" s="301"/>
    </row>
    <row r="74" spans="1:16" ht="25.5" customHeight="1">
      <c r="A74" s="307"/>
      <c r="B74" s="431">
        <v>12</v>
      </c>
      <c r="C74" s="319"/>
      <c r="D74" s="319"/>
      <c r="E74" s="319" t="s">
        <v>154</v>
      </c>
      <c r="F74" s="319"/>
      <c r="G74" s="283"/>
      <c r="H74" s="320"/>
      <c r="I74" s="320"/>
      <c r="J74" s="320">
        <f>SUM(J75:J77)</f>
        <v>0</v>
      </c>
      <c r="K74" s="320">
        <f>K75+K76+K77</f>
        <v>0</v>
      </c>
      <c r="L74" s="336" t="e">
        <f>SUM(L75:L79)</f>
        <v>#DIV/0!</v>
      </c>
      <c r="O74" s="301"/>
    </row>
    <row r="75" spans="1:16" ht="53.25" customHeight="1">
      <c r="A75" s="324"/>
      <c r="B75" s="324" t="s">
        <v>50</v>
      </c>
      <c r="C75" s="432">
        <v>103314</v>
      </c>
      <c r="D75" s="319" t="s">
        <v>270</v>
      </c>
      <c r="E75" s="340" t="s">
        <v>329</v>
      </c>
      <c r="F75" s="324" t="s">
        <v>12</v>
      </c>
      <c r="G75" s="285">
        <v>12.75</v>
      </c>
      <c r="H75" s="341"/>
      <c r="I75" s="326">
        <f t="shared" si="2"/>
        <v>0</v>
      </c>
      <c r="J75" s="326">
        <f t="shared" si="4"/>
        <v>0</v>
      </c>
      <c r="K75" s="326">
        <f t="shared" si="0"/>
        <v>0</v>
      </c>
      <c r="L75" s="327" t="e">
        <f t="shared" si="1"/>
        <v>#DIV/0!</v>
      </c>
      <c r="O75" s="301"/>
    </row>
    <row r="76" spans="1:16" ht="30.75" customHeight="1">
      <c r="A76" s="324"/>
      <c r="B76" s="324"/>
      <c r="C76" s="341"/>
      <c r="D76" s="328"/>
      <c r="E76" s="324"/>
      <c r="F76" s="324"/>
      <c r="G76" s="286"/>
      <c r="H76" s="332"/>
      <c r="I76" s="326"/>
      <c r="J76" s="326"/>
      <c r="K76" s="326"/>
      <c r="L76" s="327"/>
      <c r="O76" s="301"/>
    </row>
    <row r="77" spans="1:16" ht="30.75" customHeight="1">
      <c r="A77" s="324"/>
      <c r="B77" s="324"/>
      <c r="C77" s="341"/>
      <c r="D77" s="328"/>
      <c r="E77" s="324"/>
      <c r="F77" s="324"/>
      <c r="G77" s="282"/>
      <c r="H77" s="332"/>
      <c r="I77" s="326"/>
      <c r="J77" s="326"/>
      <c r="K77" s="326"/>
      <c r="L77" s="327"/>
      <c r="O77" s="301"/>
    </row>
    <row r="78" spans="1:16" ht="30.75" customHeight="1">
      <c r="A78" s="324"/>
      <c r="B78" s="324"/>
      <c r="C78" s="341"/>
      <c r="D78" s="331"/>
      <c r="E78" s="324"/>
      <c r="F78" s="324"/>
      <c r="G78" s="282"/>
      <c r="H78" s="388"/>
      <c r="I78" s="326"/>
      <c r="J78" s="326"/>
      <c r="K78" s="326"/>
      <c r="L78" s="327"/>
      <c r="O78" s="301"/>
    </row>
    <row r="79" spans="1:16" ht="30.75" customHeight="1">
      <c r="A79" s="324"/>
      <c r="B79" s="324"/>
      <c r="C79" s="341"/>
      <c r="D79" s="331"/>
      <c r="E79" s="433"/>
      <c r="F79" s="307"/>
      <c r="G79" s="434"/>
      <c r="H79" s="435"/>
      <c r="I79" s="436"/>
      <c r="J79" s="436"/>
      <c r="K79" s="436"/>
      <c r="L79" s="437"/>
      <c r="O79" s="301"/>
    </row>
    <row r="80" spans="1:16">
      <c r="A80" s="307"/>
      <c r="B80" s="307"/>
      <c r="C80" s="307"/>
      <c r="D80" s="331"/>
      <c r="E80" s="433"/>
      <c r="F80" s="307"/>
      <c r="G80" s="280"/>
      <c r="H80" s="309"/>
      <c r="I80" s="436"/>
      <c r="J80" s="436"/>
      <c r="K80" s="438" t="s">
        <v>15</v>
      </c>
      <c r="L80" s="437"/>
      <c r="O80" s="301"/>
    </row>
    <row r="81" spans="1:12">
      <c r="A81" s="307"/>
      <c r="B81" s="439" t="s">
        <v>0</v>
      </c>
      <c r="C81" s="440"/>
      <c r="D81" s="440"/>
      <c r="E81" s="441"/>
      <c r="F81" s="441"/>
      <c r="G81" s="442"/>
      <c r="H81" s="443"/>
      <c r="I81" s="441"/>
      <c r="J81" s="444"/>
      <c r="K81" s="444">
        <f>K11+K14+K22+K28+K32+K36+K40+K46+K54+K61+K66+K74</f>
        <v>0</v>
      </c>
      <c r="L81" s="336" t="e">
        <f>L11+L14+L22+L28+L32+L40+L36+L46+L54+L61+L66+L74</f>
        <v>#DIV/0!</v>
      </c>
    </row>
  </sheetData>
  <sheetProtection algorithmName="SHA-512" hashValue="9Px0kLtvC8gLFBFDZcicaka4UgF2KjYrzMay5KdpOPaQLThvxTBHZdql4yjPB8GXsHAS3UOg/HATErch91dyWQ==" saltValue="bbF3evtPuK1IgZk8kcwMNg==" spinCount="100000" sheet="1" objects="1" scenarios="1"/>
  <mergeCells count="5">
    <mergeCell ref="A2:L2"/>
    <mergeCell ref="A1:L1"/>
    <mergeCell ref="O17:P22"/>
    <mergeCell ref="F8:J8"/>
    <mergeCell ref="B4:E4"/>
  </mergeCells>
  <phoneticPr fontId="10" type="noConversion"/>
  <conditionalFormatting sqref="C12">
    <cfRule type="duplicateValues" dxfId="5" priority="48"/>
  </conditionalFormatting>
  <conditionalFormatting sqref="H9:I9">
    <cfRule type="cellIs" dxfId="4" priority="47" stopIfTrue="1" operator="equal">
      <formula>0</formula>
    </cfRule>
  </conditionalFormatting>
  <printOptions horizontalCentered="1"/>
  <pageMargins left="0.27559055118110237" right="0.35433070866141736" top="0.35433070866141736" bottom="0.31496062992125984" header="0.19685039370078741" footer="0.19685039370078741"/>
  <pageSetup paperSize="9" scale="67" fitToHeight="0" orientation="landscape" r:id="rId1"/>
  <headerFooter alignWithMargins="0">
    <oddFooter>Página &amp;P de &amp;N</oddFooter>
  </headerFooter>
  <rowBreaks count="3" manualBreakCount="3">
    <brk id="27" max="11" man="1"/>
    <brk id="31" max="11" man="1"/>
    <brk id="79" max="1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82FF0-7C5B-4021-8FF1-C9F34AAA1FEA}">
  <dimension ref="A1:L35"/>
  <sheetViews>
    <sheetView workbookViewId="0">
      <selection activeCell="L4" sqref="L4"/>
    </sheetView>
  </sheetViews>
  <sheetFormatPr defaultRowHeight="14.25"/>
  <cols>
    <col min="1" max="1" width="9.125" customWidth="1"/>
    <col min="2" max="4" width="9" customWidth="1"/>
    <col min="8" max="8" width="11.75" customWidth="1"/>
  </cols>
  <sheetData>
    <row r="1" spans="1:12" s="66" customFormat="1" ht="24" customHeight="1">
      <c r="A1" s="459" t="s">
        <v>38</v>
      </c>
      <c r="B1" s="459"/>
      <c r="C1" s="459"/>
      <c r="D1" s="459"/>
      <c r="E1" s="459"/>
      <c r="F1" s="459"/>
      <c r="G1" s="459"/>
      <c r="H1" s="459"/>
      <c r="I1" s="459"/>
      <c r="J1" s="459"/>
      <c r="K1" s="459"/>
      <c r="L1" s="459"/>
    </row>
    <row r="2" spans="1:12" ht="20.25">
      <c r="A2" s="465" t="s">
        <v>269</v>
      </c>
      <c r="B2" s="465"/>
      <c r="C2" s="465"/>
      <c r="D2" s="465"/>
      <c r="E2" s="465"/>
      <c r="F2" s="465"/>
      <c r="G2" s="465"/>
      <c r="H2" s="465"/>
      <c r="I2" s="465"/>
      <c r="J2" s="269"/>
      <c r="K2" s="269"/>
      <c r="L2" s="269"/>
    </row>
    <row r="3" spans="1:12">
      <c r="A3" s="5"/>
      <c r="B3" s="11" t="s">
        <v>51</v>
      </c>
      <c r="C3" s="13"/>
      <c r="D3" s="13"/>
      <c r="E3" s="1"/>
      <c r="F3" s="2"/>
      <c r="G3" s="3"/>
      <c r="H3" s="3"/>
      <c r="I3" s="4"/>
      <c r="J3" s="4"/>
      <c r="K3" s="4"/>
      <c r="L3" s="46"/>
    </row>
    <row r="4" spans="1:12">
      <c r="A4" s="5"/>
      <c r="B4" s="9" t="str">
        <f>'PLANILHA ORÇAMENTÁRIA'!B4:E4</f>
        <v>PREÇO BASE: EMOP 08/2023 E SINAP 08/2023 - DESONERADO</v>
      </c>
      <c r="C4" s="9"/>
      <c r="D4" s="9"/>
      <c r="E4" s="9"/>
      <c r="F4" s="9"/>
      <c r="G4" s="9"/>
      <c r="H4" s="3"/>
      <c r="I4" s="4"/>
      <c r="J4" s="4"/>
      <c r="K4" s="4"/>
      <c r="L4" s="46"/>
    </row>
    <row r="5" spans="1:12">
      <c r="A5" s="5"/>
      <c r="B5" s="11"/>
      <c r="C5" s="13"/>
      <c r="D5" s="13"/>
      <c r="E5" s="1"/>
      <c r="F5" s="2"/>
      <c r="G5" s="3"/>
      <c r="H5" s="20" t="s">
        <v>141</v>
      </c>
      <c r="I5" s="47"/>
      <c r="J5" s="4"/>
      <c r="K5" s="4"/>
      <c r="L5" s="46"/>
    </row>
    <row r="6" spans="1:12">
      <c r="B6" s="53" t="s">
        <v>52</v>
      </c>
      <c r="C6" s="6"/>
    </row>
    <row r="9" spans="1:12" ht="15.75">
      <c r="B9" s="473" t="s">
        <v>330</v>
      </c>
      <c r="C9" s="473"/>
      <c r="D9" s="473"/>
      <c r="E9" s="473"/>
      <c r="F9" s="473"/>
      <c r="G9" s="473"/>
      <c r="H9" s="473"/>
      <c r="I9" s="473"/>
      <c r="J9" s="473"/>
      <c r="K9" s="473"/>
    </row>
    <row r="10" spans="1:12">
      <c r="B10" s="256"/>
      <c r="C10" s="256"/>
      <c r="D10" s="256"/>
      <c r="E10" s="256"/>
      <c r="F10" s="256"/>
      <c r="G10" s="256"/>
      <c r="H10" s="256"/>
      <c r="I10" s="256"/>
      <c r="J10" s="256"/>
      <c r="K10" s="256"/>
    </row>
    <row r="11" spans="1:12">
      <c r="B11" s="474" t="s">
        <v>331</v>
      </c>
      <c r="C11" s="474"/>
      <c r="D11" s="474"/>
      <c r="E11" s="474"/>
      <c r="F11" s="474"/>
      <c r="G11" s="474"/>
      <c r="H11" s="474"/>
      <c r="I11" s="474"/>
      <c r="J11" s="474"/>
      <c r="K11" s="474"/>
    </row>
    <row r="12" spans="1:12">
      <c r="B12" s="475" t="s">
        <v>332</v>
      </c>
      <c r="C12" s="475"/>
      <c r="D12" s="475"/>
      <c r="E12" s="475"/>
      <c r="F12" s="475"/>
      <c r="G12" s="475"/>
      <c r="H12" s="475"/>
      <c r="I12" s="475"/>
      <c r="J12" s="475"/>
      <c r="K12" s="475"/>
    </row>
    <row r="13" spans="1:12">
      <c r="B13" s="256"/>
      <c r="C13" s="256"/>
      <c r="D13" s="256"/>
      <c r="E13" s="256"/>
      <c r="F13" s="256"/>
      <c r="G13" s="256"/>
      <c r="H13" s="256"/>
      <c r="I13" s="256"/>
      <c r="J13" s="256"/>
      <c r="K13" s="256"/>
    </row>
    <row r="14" spans="1:12">
      <c r="B14" s="476" t="s">
        <v>121</v>
      </c>
      <c r="C14" s="476"/>
      <c r="D14" s="476"/>
      <c r="E14" s="476"/>
      <c r="F14" s="476"/>
      <c r="G14" s="476"/>
      <c r="H14" s="476"/>
      <c r="I14" s="476"/>
      <c r="J14" s="476" t="s">
        <v>122</v>
      </c>
      <c r="K14" s="477" t="s">
        <v>123</v>
      </c>
    </row>
    <row r="15" spans="1:12">
      <c r="B15" s="476"/>
      <c r="C15" s="476"/>
      <c r="D15" s="476"/>
      <c r="E15" s="476"/>
      <c r="F15" s="476"/>
      <c r="G15" s="476"/>
      <c r="H15" s="476"/>
      <c r="I15" s="476"/>
      <c r="J15" s="476"/>
      <c r="K15" s="477"/>
    </row>
    <row r="16" spans="1:12">
      <c r="B16" s="463" t="s">
        <v>118</v>
      </c>
      <c r="C16" s="463"/>
      <c r="D16" s="463"/>
      <c r="E16" s="463"/>
      <c r="F16" s="463"/>
      <c r="G16" s="463"/>
      <c r="H16" s="463"/>
      <c r="I16" s="463"/>
      <c r="J16" s="257" t="s">
        <v>124</v>
      </c>
      <c r="K16" s="258">
        <v>4.0099999999999997E-2</v>
      </c>
    </row>
    <row r="17" spans="2:11">
      <c r="B17" s="463" t="s">
        <v>125</v>
      </c>
      <c r="C17" s="463"/>
      <c r="D17" s="463"/>
      <c r="E17" s="463"/>
      <c r="F17" s="463"/>
      <c r="G17" s="463"/>
      <c r="H17" s="463"/>
      <c r="I17" s="463"/>
      <c r="J17" s="257" t="s">
        <v>126</v>
      </c>
      <c r="K17" s="258">
        <v>4.0000000000000001E-3</v>
      </c>
    </row>
    <row r="18" spans="2:11">
      <c r="B18" s="463" t="s">
        <v>119</v>
      </c>
      <c r="C18" s="463"/>
      <c r="D18" s="463"/>
      <c r="E18" s="463"/>
      <c r="F18" s="463"/>
      <c r="G18" s="463"/>
      <c r="H18" s="463"/>
      <c r="I18" s="463"/>
      <c r="J18" s="257" t="s">
        <v>127</v>
      </c>
      <c r="K18" s="258">
        <v>5.5999999999999999E-3</v>
      </c>
    </row>
    <row r="19" spans="2:11">
      <c r="B19" s="463" t="s">
        <v>128</v>
      </c>
      <c r="C19" s="463"/>
      <c r="D19" s="463"/>
      <c r="E19" s="463"/>
      <c r="F19" s="463"/>
      <c r="G19" s="463"/>
      <c r="H19" s="463"/>
      <c r="I19" s="463"/>
      <c r="J19" s="257" t="s">
        <v>129</v>
      </c>
      <c r="K19" s="258">
        <v>1.11E-2</v>
      </c>
    </row>
    <row r="20" spans="2:11">
      <c r="B20" s="463" t="s">
        <v>120</v>
      </c>
      <c r="C20" s="463"/>
      <c r="D20" s="463"/>
      <c r="E20" s="463"/>
      <c r="F20" s="463"/>
      <c r="G20" s="463"/>
      <c r="H20" s="463"/>
      <c r="I20" s="463"/>
      <c r="J20" s="257" t="s">
        <v>130</v>
      </c>
      <c r="K20" s="258">
        <v>7.2999999999999995E-2</v>
      </c>
    </row>
    <row r="21" spans="2:11">
      <c r="B21" s="463" t="s">
        <v>131</v>
      </c>
      <c r="C21" s="463"/>
      <c r="D21" s="463"/>
      <c r="E21" s="463"/>
      <c r="F21" s="463"/>
      <c r="G21" s="463"/>
      <c r="H21" s="463"/>
      <c r="I21" s="463"/>
      <c r="J21" s="257" t="s">
        <v>132</v>
      </c>
      <c r="K21" s="258">
        <v>3.6499999999999998E-2</v>
      </c>
    </row>
    <row r="22" spans="2:11">
      <c r="B22" s="463" t="s">
        <v>133</v>
      </c>
      <c r="C22" s="463"/>
      <c r="D22" s="463"/>
      <c r="E22" s="463"/>
      <c r="F22" s="463"/>
      <c r="G22" s="463"/>
      <c r="H22" s="463"/>
      <c r="I22" s="463"/>
      <c r="J22" s="257" t="s">
        <v>134</v>
      </c>
      <c r="K22" s="259">
        <v>0.02</v>
      </c>
    </row>
    <row r="23" spans="2:11">
      <c r="B23" s="463" t="s">
        <v>135</v>
      </c>
      <c r="C23" s="463"/>
      <c r="D23" s="463"/>
      <c r="E23" s="463"/>
      <c r="F23" s="463"/>
      <c r="G23" s="463"/>
      <c r="H23" s="463"/>
      <c r="I23" s="463"/>
      <c r="J23" s="257" t="s">
        <v>136</v>
      </c>
      <c r="K23" s="259">
        <v>4.4999999999999998E-2</v>
      </c>
    </row>
    <row r="24" spans="2:11">
      <c r="B24" s="463" t="s">
        <v>137</v>
      </c>
      <c r="C24" s="463"/>
      <c r="D24" s="463"/>
      <c r="E24" s="463"/>
      <c r="F24" s="463"/>
      <c r="G24" s="463"/>
      <c r="H24" s="463"/>
      <c r="I24" s="463"/>
      <c r="J24" s="260" t="s">
        <v>138</v>
      </c>
      <c r="K24" s="259">
        <v>0.20699999999999999</v>
      </c>
    </row>
    <row r="25" spans="2:11" ht="15">
      <c r="B25" s="466" t="s">
        <v>139</v>
      </c>
      <c r="C25" s="466"/>
      <c r="D25" s="466"/>
      <c r="E25" s="466"/>
      <c r="F25" s="466"/>
      <c r="G25" s="466"/>
      <c r="H25" s="466"/>
      <c r="I25" s="466"/>
      <c r="J25" s="261" t="s">
        <v>140</v>
      </c>
      <c r="K25" s="262">
        <v>0.26750000000000002</v>
      </c>
    </row>
    <row r="26" spans="2:11">
      <c r="B26" s="256"/>
      <c r="C26" s="256"/>
      <c r="D26" s="256"/>
      <c r="E26" s="256"/>
      <c r="F26" s="256"/>
      <c r="G26" s="256"/>
      <c r="H26" s="256"/>
      <c r="I26" s="256"/>
      <c r="J26" s="256"/>
      <c r="K26" s="256"/>
    </row>
    <row r="27" spans="2:11" ht="15.75">
      <c r="B27" s="263" t="s">
        <v>333</v>
      </c>
      <c r="C27" s="467" t="s">
        <v>333</v>
      </c>
      <c r="D27" s="467"/>
      <c r="E27" s="467"/>
      <c r="F27" s="467"/>
      <c r="G27" s="467"/>
      <c r="H27" s="467"/>
      <c r="I27" s="467"/>
      <c r="J27" s="467"/>
      <c r="K27" s="467"/>
    </row>
    <row r="28" spans="2:11">
      <c r="B28" s="256"/>
      <c r="C28" s="256"/>
      <c r="D28" s="256"/>
      <c r="E28" s="256"/>
      <c r="F28" s="256"/>
      <c r="G28" s="256"/>
      <c r="H28" s="256"/>
      <c r="I28" s="256"/>
      <c r="J28" s="256"/>
      <c r="K28" s="256"/>
    </row>
    <row r="29" spans="2:11">
      <c r="B29" s="468" t="s">
        <v>334</v>
      </c>
      <c r="C29" s="468"/>
      <c r="D29" s="468"/>
      <c r="E29" s="468"/>
      <c r="F29" s="468"/>
      <c r="G29" s="468"/>
      <c r="H29" s="468"/>
      <c r="I29" s="468"/>
      <c r="J29" s="468"/>
      <c r="K29" s="468"/>
    </row>
    <row r="30" spans="2:11" ht="15.75">
      <c r="B30" s="264"/>
      <c r="C30" s="264"/>
      <c r="D30" s="264"/>
      <c r="E30" s="469" t="s">
        <v>30</v>
      </c>
      <c r="F30" s="470" t="s">
        <v>335</v>
      </c>
      <c r="G30" s="470"/>
      <c r="H30" s="470"/>
      <c r="I30" s="471" t="s">
        <v>336</v>
      </c>
      <c r="J30" s="264"/>
      <c r="K30" s="264"/>
    </row>
    <row r="31" spans="2:11" ht="15.75">
      <c r="B31" s="264"/>
      <c r="C31" s="264"/>
      <c r="D31" s="264"/>
      <c r="E31" s="469"/>
      <c r="F31" s="472" t="s">
        <v>337</v>
      </c>
      <c r="G31" s="472"/>
      <c r="H31" s="472"/>
      <c r="I31" s="471"/>
      <c r="J31" s="264"/>
      <c r="K31" s="264"/>
    </row>
    <row r="32" spans="2:11">
      <c r="B32" s="265"/>
      <c r="C32" s="265"/>
      <c r="D32" s="265"/>
      <c r="E32" s="265"/>
      <c r="F32" s="265"/>
      <c r="G32" s="265"/>
      <c r="H32" s="265"/>
      <c r="I32" s="265"/>
      <c r="J32" s="265"/>
      <c r="K32" s="265"/>
    </row>
    <row r="33" spans="2:11" ht="37.5" customHeight="1">
      <c r="B33" s="464" t="s">
        <v>338</v>
      </c>
      <c r="C33" s="464"/>
      <c r="D33" s="464"/>
      <c r="E33" s="464"/>
      <c r="F33" s="464"/>
      <c r="G33" s="464"/>
      <c r="H33" s="464"/>
      <c r="I33" s="464"/>
      <c r="J33" s="464"/>
      <c r="K33" s="464"/>
    </row>
    <row r="34" spans="2:11">
      <c r="B34" s="256"/>
      <c r="C34" s="256"/>
      <c r="D34" s="256"/>
      <c r="E34" s="256"/>
      <c r="F34" s="256"/>
      <c r="G34" s="256"/>
      <c r="H34" s="256"/>
      <c r="I34" s="256"/>
      <c r="J34" s="256"/>
      <c r="K34" s="256"/>
    </row>
    <row r="35" spans="2:11" ht="42.75" customHeight="1">
      <c r="B35" s="464" t="s">
        <v>339</v>
      </c>
      <c r="C35" s="464"/>
      <c r="D35" s="464"/>
      <c r="E35" s="464"/>
      <c r="F35" s="464"/>
      <c r="G35" s="464"/>
      <c r="H35" s="464"/>
      <c r="I35" s="464"/>
      <c r="J35" s="464"/>
      <c r="K35" s="464"/>
    </row>
  </sheetData>
  <mergeCells count="26">
    <mergeCell ref="B33:K33"/>
    <mergeCell ref="B35:K35"/>
    <mergeCell ref="A2:I2"/>
    <mergeCell ref="B25:I25"/>
    <mergeCell ref="C27:K27"/>
    <mergeCell ref="B29:K29"/>
    <mergeCell ref="E30:E31"/>
    <mergeCell ref="F30:H30"/>
    <mergeCell ref="I30:I31"/>
    <mergeCell ref="F31:H31"/>
    <mergeCell ref="B9:K9"/>
    <mergeCell ref="B11:K11"/>
    <mergeCell ref="B12:K12"/>
    <mergeCell ref="B14:I15"/>
    <mergeCell ref="J14:J15"/>
    <mergeCell ref="K14:K15"/>
    <mergeCell ref="B21:I21"/>
    <mergeCell ref="B22:I22"/>
    <mergeCell ref="B23:I23"/>
    <mergeCell ref="B24:I24"/>
    <mergeCell ref="A1:L1"/>
    <mergeCell ref="B16:I16"/>
    <mergeCell ref="B17:I17"/>
    <mergeCell ref="B18:I18"/>
    <mergeCell ref="B19:I19"/>
    <mergeCell ref="B20:I20"/>
  </mergeCells>
  <conditionalFormatting sqref="B25:K25">
    <cfRule type="expression" dxfId="3" priority="1" stopIfTrue="1">
      <formula>DESONERACAO="não"</formula>
    </cfRule>
  </conditionalFormatting>
  <conditionalFormatting sqref="K24">
    <cfRule type="expression" dxfId="2" priority="2" stopIfTrue="1">
      <formula>DESONERACAO="não"</formula>
    </cfRule>
  </conditionalFormatting>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29477-E902-450A-AB1D-00BD38AC8C19}">
  <dimension ref="A1:L234"/>
  <sheetViews>
    <sheetView workbookViewId="0">
      <selection activeCell="A165" sqref="A165"/>
    </sheetView>
  </sheetViews>
  <sheetFormatPr defaultRowHeight="14.25"/>
  <cols>
    <col min="1" max="1" width="11.125" customWidth="1"/>
    <col min="2" max="2" width="13.5" customWidth="1"/>
    <col min="3" max="3" width="14.5" customWidth="1"/>
    <col min="4" max="4" width="9.875" customWidth="1"/>
    <col min="7" max="7" width="11.875" customWidth="1"/>
    <col min="10" max="10" width="13" customWidth="1"/>
  </cols>
  <sheetData>
    <row r="1" spans="1:12" ht="20.25">
      <c r="A1" s="483" t="s">
        <v>38</v>
      </c>
      <c r="B1" s="484"/>
      <c r="C1" s="484"/>
      <c r="D1" s="484"/>
      <c r="E1" s="484"/>
      <c r="F1" s="484"/>
      <c r="G1" s="484"/>
      <c r="H1" s="484"/>
      <c r="I1" s="484"/>
      <c r="J1" s="484"/>
      <c r="K1" s="484"/>
      <c r="L1" s="485"/>
    </row>
    <row r="2" spans="1:12" ht="20.25">
      <c r="A2" s="486" t="s">
        <v>342</v>
      </c>
      <c r="B2" s="459"/>
      <c r="C2" s="459"/>
      <c r="D2" s="459"/>
      <c r="E2" s="459"/>
      <c r="F2" s="459"/>
      <c r="G2" s="459"/>
      <c r="H2" s="459"/>
      <c r="I2" s="459"/>
      <c r="J2" s="459"/>
      <c r="K2" s="459"/>
      <c r="L2" s="487"/>
    </row>
    <row r="3" spans="1:12">
      <c r="A3" s="526" t="s">
        <v>51</v>
      </c>
      <c r="B3" s="527"/>
      <c r="C3" s="527"/>
      <c r="D3" s="13"/>
      <c r="E3" s="1"/>
      <c r="F3" s="2"/>
      <c r="G3" s="3"/>
      <c r="H3" s="3"/>
      <c r="I3" s="4"/>
      <c r="J3" s="4"/>
      <c r="K3" s="4"/>
      <c r="L3" s="126"/>
    </row>
    <row r="4" spans="1:12">
      <c r="A4" s="267"/>
      <c r="B4" s="9" t="str">
        <f>'PLANILHA ORÇAMENTÁRIA'!B4:E4</f>
        <v>PREÇO BASE: EMOP 08/2023 E SINAP 08/2023 - DESONERADO</v>
      </c>
      <c r="C4" s="11"/>
      <c r="D4" s="11"/>
      <c r="E4" s="11"/>
      <c r="F4" s="268"/>
      <c r="G4" s="147"/>
      <c r="H4" s="3"/>
      <c r="I4" s="4"/>
      <c r="J4" s="4"/>
      <c r="K4" s="4"/>
      <c r="L4" s="126"/>
    </row>
    <row r="5" spans="1:12">
      <c r="A5" s="528" t="s">
        <v>101</v>
      </c>
      <c r="B5" s="488"/>
      <c r="C5" s="488"/>
      <c r="D5" s="13"/>
      <c r="E5" s="1"/>
      <c r="F5" s="2"/>
      <c r="G5" s="3"/>
      <c r="H5" s="3"/>
      <c r="I5" s="4"/>
      <c r="J5" s="48"/>
      <c r="K5" s="48"/>
      <c r="L5" s="126"/>
    </row>
    <row r="6" spans="1:12">
      <c r="A6" s="143"/>
      <c r="B6" s="488"/>
      <c r="C6" s="488"/>
      <c r="D6" s="13"/>
      <c r="E6" s="1"/>
      <c r="F6" s="2"/>
      <c r="G6" s="3"/>
      <c r="H6" s="3"/>
      <c r="I6" s="4"/>
      <c r="J6" s="4"/>
      <c r="K6" s="4"/>
      <c r="L6" s="126"/>
    </row>
    <row r="7" spans="1:12" ht="15" thickBot="1">
      <c r="A7" s="145"/>
      <c r="B7" s="107"/>
      <c r="C7" s="107"/>
      <c r="D7" s="107"/>
      <c r="E7" s="107"/>
      <c r="F7" s="107"/>
      <c r="G7" s="107"/>
      <c r="H7" s="107"/>
      <c r="I7" s="107"/>
      <c r="J7" s="107"/>
      <c r="K7" s="107"/>
      <c r="L7" s="142"/>
    </row>
    <row r="8" spans="1:12" ht="15.75" thickTop="1" thickBot="1"/>
    <row r="9" spans="1:12" ht="15" customHeight="1" thickBot="1">
      <c r="A9" s="155"/>
      <c r="B9" s="105">
        <v>1</v>
      </c>
      <c r="C9" s="138" t="s">
        <v>53</v>
      </c>
      <c r="D9" s="138"/>
      <c r="E9" s="138"/>
      <c r="F9" s="139"/>
      <c r="G9" s="149"/>
      <c r="H9" s="154"/>
      <c r="I9" s="155"/>
      <c r="J9" s="166"/>
      <c r="K9" s="155"/>
    </row>
    <row r="10" spans="1:12" ht="15" customHeight="1">
      <c r="A10" s="155"/>
      <c r="B10" s="165"/>
      <c r="C10" s="161"/>
      <c r="D10" s="161"/>
      <c r="E10" s="161"/>
      <c r="F10" s="161"/>
      <c r="G10" s="154"/>
      <c r="H10" s="154"/>
      <c r="I10" s="155"/>
      <c r="J10" s="166"/>
      <c r="K10" s="155"/>
    </row>
    <row r="11" spans="1:12">
      <c r="A11" s="152"/>
      <c r="B11" s="163"/>
      <c r="C11" s="164"/>
      <c r="D11" s="162"/>
      <c r="E11" s="162"/>
      <c r="F11" s="162"/>
      <c r="G11" s="160"/>
      <c r="H11" s="152"/>
      <c r="I11" s="152"/>
      <c r="J11" s="152"/>
      <c r="K11" s="152"/>
    </row>
    <row r="12" spans="1:12" ht="28.5" customHeight="1">
      <c r="A12" s="157" t="s">
        <v>6</v>
      </c>
      <c r="B12" s="157" t="str">
        <f>'PLANILHA ORÇAMENTÁRIA'!C12</f>
        <v>01.018.0001-A</v>
      </c>
      <c r="C12" s="478" t="s">
        <v>54</v>
      </c>
      <c r="D12" s="478"/>
      <c r="E12" s="478"/>
      <c r="F12" s="478"/>
      <c r="G12" s="478"/>
      <c r="H12" s="478"/>
      <c r="I12" s="158"/>
      <c r="J12" s="159">
        <f>G14</f>
        <v>415.04399999999998</v>
      </c>
      <c r="K12" s="153" t="s">
        <v>12</v>
      </c>
    </row>
    <row r="13" spans="1:12" ht="24">
      <c r="A13" s="152"/>
      <c r="B13" s="168"/>
      <c r="C13" s="169"/>
      <c r="D13" s="169"/>
      <c r="E13" s="96" t="s">
        <v>174</v>
      </c>
      <c r="F13" s="169" t="s">
        <v>175</v>
      </c>
      <c r="G13" s="169" t="s">
        <v>176</v>
      </c>
      <c r="H13" s="152"/>
      <c r="I13" s="152"/>
      <c r="J13" s="156"/>
      <c r="K13" s="156"/>
    </row>
    <row r="14" spans="1:12">
      <c r="A14" s="152"/>
      <c r="B14" s="168"/>
      <c r="C14" s="170" t="s">
        <v>177</v>
      </c>
      <c r="D14" s="171"/>
      <c r="E14" s="172">
        <v>8.5399999999999991</v>
      </c>
      <c r="F14" s="172">
        <v>48.6</v>
      </c>
      <c r="G14" s="173">
        <f>E14*F14</f>
        <v>415.04399999999998</v>
      </c>
      <c r="H14" s="152"/>
      <c r="I14" s="152"/>
      <c r="J14" s="156"/>
      <c r="K14" s="156"/>
    </row>
    <row r="15" spans="1:12" ht="15" thickBot="1">
      <c r="A15" s="152"/>
      <c r="B15" s="161"/>
      <c r="C15" s="155"/>
      <c r="D15" s="155"/>
      <c r="E15" s="167"/>
      <c r="F15" s="154"/>
      <c r="G15" s="160"/>
      <c r="H15" s="152"/>
      <c r="I15" s="152"/>
      <c r="J15" s="152"/>
      <c r="K15" s="152"/>
    </row>
    <row r="16" spans="1:12" ht="15.75" thickBot="1">
      <c r="A16" s="152"/>
      <c r="B16" s="105">
        <v>2</v>
      </c>
      <c r="C16" s="529" t="s">
        <v>62</v>
      </c>
      <c r="D16" s="530"/>
      <c r="E16" s="167"/>
      <c r="F16" s="154"/>
      <c r="G16" s="160"/>
      <c r="H16" s="152"/>
      <c r="I16" s="152"/>
      <c r="J16" s="152"/>
      <c r="K16" s="152"/>
    </row>
    <row r="17" spans="1:11">
      <c r="A17" s="152"/>
      <c r="B17" s="163"/>
      <c r="C17" s="164"/>
      <c r="D17" s="162"/>
      <c r="E17" s="162"/>
      <c r="F17" s="162"/>
      <c r="G17" s="160"/>
      <c r="H17" s="152"/>
      <c r="I17" s="152"/>
      <c r="J17" s="152"/>
      <c r="K17" s="152"/>
    </row>
    <row r="18" spans="1:11" ht="52.5" customHeight="1">
      <c r="A18" s="157" t="s">
        <v>7</v>
      </c>
      <c r="B18" s="157" t="str">
        <f>'PLANILHA ORÇAMENTÁRIA'!C15</f>
        <v>02.001.0001-A</v>
      </c>
      <c r="C18" s="506" t="str">
        <f>'PLANILHA ORÇAMENTÁRIA'!E15</f>
        <v>TAPUME DE VEDACAO OU PROTECAO,EXECUTADO C/CHAPAS DE MADEIRACOMPENSADA,RESINADA,LISA,DE COLAGEM FENOLICA,A PROVA D`AGUA,COM 2,20X1,10M E 6MM DE ESPESSURA,PREGADAS EM PECAS DE MADEIRA DE 3ª DE 3"X3" HORIZONTAIS E VERTICAIS A CADA 1,22M,EXCLUSIVE PINTURA</v>
      </c>
      <c r="D18" s="496"/>
      <c r="E18" s="496"/>
      <c r="F18" s="496"/>
      <c r="G18" s="496"/>
      <c r="H18" s="497"/>
      <c r="I18" s="158"/>
      <c r="J18" s="159">
        <f>G20</f>
        <v>253.00000000000003</v>
      </c>
      <c r="K18" s="153" t="s">
        <v>12</v>
      </c>
    </row>
    <row r="19" spans="1:11">
      <c r="A19" s="152"/>
      <c r="B19" s="168"/>
      <c r="C19" s="169"/>
      <c r="D19" s="169"/>
      <c r="E19" s="96" t="s">
        <v>179</v>
      </c>
      <c r="F19" s="169" t="s">
        <v>175</v>
      </c>
      <c r="G19" s="169" t="s">
        <v>176</v>
      </c>
      <c r="H19" s="152"/>
      <c r="I19" s="152"/>
      <c r="J19" s="156"/>
      <c r="K19" s="156"/>
    </row>
    <row r="20" spans="1:11">
      <c r="A20" s="152"/>
      <c r="B20" s="168"/>
      <c r="C20" s="170"/>
      <c r="D20" s="170"/>
      <c r="E20" s="172">
        <v>2.2000000000000002</v>
      </c>
      <c r="F20" s="172">
        <v>115</v>
      </c>
      <c r="G20" s="172">
        <f>E20*F20</f>
        <v>253.00000000000003</v>
      </c>
      <c r="H20" s="152"/>
      <c r="I20" s="152"/>
      <c r="J20" s="156"/>
      <c r="K20" s="156"/>
    </row>
    <row r="22" spans="1:11">
      <c r="A22" s="152"/>
      <c r="B22" s="163"/>
      <c r="C22" s="164"/>
      <c r="D22" s="162"/>
      <c r="E22" s="162"/>
      <c r="F22" s="162"/>
      <c r="G22" s="160"/>
      <c r="H22" s="152"/>
      <c r="I22" s="152"/>
      <c r="J22" s="152"/>
      <c r="K22" s="152"/>
    </row>
    <row r="23" spans="1:11" ht="63.75" customHeight="1">
      <c r="A23" s="157" t="s">
        <v>8</v>
      </c>
      <c r="B23" s="157" t="str">
        <f>'PLANILHA ORÇAMENTÁRIA'!C16</f>
        <v>02.004.0005-A</v>
      </c>
      <c r="C23" s="506" t="str">
        <f>'PLANILHA ORÇAMENTÁRIA'!E16</f>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D23" s="496"/>
      <c r="E23" s="496"/>
      <c r="F23" s="496"/>
      <c r="G23" s="496"/>
      <c r="H23" s="497"/>
      <c r="I23" s="158"/>
      <c r="J23" s="159">
        <f>G25</f>
        <v>12</v>
      </c>
      <c r="K23" s="153" t="s">
        <v>12</v>
      </c>
    </row>
    <row r="24" spans="1:11">
      <c r="A24" s="152"/>
      <c r="B24" s="168"/>
      <c r="C24" s="169"/>
      <c r="D24" s="169"/>
      <c r="E24" s="169" t="s">
        <v>180</v>
      </c>
      <c r="F24" s="96" t="s">
        <v>181</v>
      </c>
      <c r="G24" s="169" t="s">
        <v>178</v>
      </c>
      <c r="H24" s="152"/>
      <c r="I24" s="152"/>
      <c r="J24" s="156"/>
      <c r="K24" s="156"/>
    </row>
    <row r="25" spans="1:11">
      <c r="A25" s="152"/>
      <c r="B25" s="168"/>
      <c r="C25" s="170"/>
      <c r="D25" s="170"/>
      <c r="E25" s="172">
        <v>3</v>
      </c>
      <c r="F25" s="172">
        <v>4</v>
      </c>
      <c r="G25" s="172">
        <f>E25*F25</f>
        <v>12</v>
      </c>
      <c r="H25" s="152"/>
      <c r="I25" s="152"/>
      <c r="J25" s="156"/>
      <c r="K25" s="156"/>
    </row>
    <row r="27" spans="1:11">
      <c r="A27" s="152"/>
      <c r="B27" s="163"/>
      <c r="C27" s="164"/>
      <c r="D27" s="162"/>
      <c r="E27" s="162"/>
      <c r="F27" s="162"/>
      <c r="G27" s="160"/>
      <c r="H27" s="152"/>
      <c r="I27" s="152"/>
      <c r="J27" s="152"/>
      <c r="K27" s="152"/>
    </row>
    <row r="28" spans="1:11" ht="28.5" customHeight="1">
      <c r="A28" s="157" t="s">
        <v>31</v>
      </c>
      <c r="B28" s="157" t="str">
        <f>'PLANILHA ORÇAMENTÁRIA'!C17</f>
        <v>02.020.0001-A</v>
      </c>
      <c r="C28" s="506" t="str">
        <f>'PLANILHA ORÇAMENTÁRIA'!E17</f>
        <v>PLACA DE IDENTIFICACAO DE OBRA PUBLICA,INCLUSIVE PINTURA E SUPORTES DE MADEIRA.FORNECIMENTO E COLOCACAO</v>
      </c>
      <c r="D28" s="496"/>
      <c r="E28" s="496"/>
      <c r="F28" s="496"/>
      <c r="G28" s="496"/>
      <c r="H28" s="497"/>
      <c r="I28" s="158"/>
      <c r="J28" s="159">
        <f>G30+G31</f>
        <v>3.25</v>
      </c>
      <c r="K28" s="153" t="s">
        <v>12</v>
      </c>
    </row>
    <row r="29" spans="1:11">
      <c r="A29" s="152"/>
      <c r="B29" s="168"/>
      <c r="C29" s="169"/>
      <c r="D29" s="169" t="s">
        <v>178</v>
      </c>
      <c r="E29" s="169" t="s">
        <v>182</v>
      </c>
      <c r="F29" s="96" t="s">
        <v>183</v>
      </c>
      <c r="G29" s="175" t="s">
        <v>12</v>
      </c>
      <c r="H29" s="152"/>
      <c r="I29" s="152"/>
      <c r="J29" s="156"/>
      <c r="K29" s="156"/>
    </row>
    <row r="30" spans="1:11" ht="15">
      <c r="A30" s="151"/>
      <c r="B30" s="168"/>
      <c r="C30" s="176" t="s">
        <v>184</v>
      </c>
      <c r="D30" s="177">
        <v>1</v>
      </c>
      <c r="E30" s="172">
        <v>1.5</v>
      </c>
      <c r="F30" s="172">
        <v>1.5</v>
      </c>
      <c r="G30" s="173">
        <f>F30*E30</f>
        <v>2.25</v>
      </c>
      <c r="H30" s="151"/>
      <c r="I30" s="151"/>
      <c r="J30" s="151"/>
      <c r="K30" s="151"/>
    </row>
    <row r="31" spans="1:11">
      <c r="A31" s="155"/>
      <c r="B31" s="168"/>
      <c r="C31" s="176" t="s">
        <v>309</v>
      </c>
      <c r="D31" s="177">
        <v>1</v>
      </c>
      <c r="E31" s="172">
        <v>1</v>
      </c>
      <c r="F31" s="172">
        <v>1</v>
      </c>
      <c r="G31" s="173">
        <f>F31*E31</f>
        <v>1</v>
      </c>
      <c r="H31" s="154"/>
      <c r="I31" s="155"/>
      <c r="J31" s="166"/>
      <c r="K31" s="155"/>
    </row>
    <row r="32" spans="1:11">
      <c r="A32" s="152"/>
      <c r="B32" s="163"/>
      <c r="C32" s="164"/>
      <c r="D32" s="162"/>
      <c r="E32" s="162"/>
      <c r="F32" s="162"/>
      <c r="G32" s="160"/>
      <c r="H32" s="152"/>
      <c r="I32" s="152"/>
      <c r="J32" s="152"/>
      <c r="K32" s="152"/>
    </row>
    <row r="33" spans="1:11" ht="39.75" customHeight="1">
      <c r="A33" s="157" t="s">
        <v>63</v>
      </c>
      <c r="B33" s="157" t="str">
        <f>'PLANILHA ORÇAMENTÁRIA'!C18</f>
        <v>02.015.0001-A</v>
      </c>
      <c r="C33" s="478" t="str">
        <f>'PLANILHA ORÇAMENTÁRIA'!E18</f>
        <v>INSTALACAO E LIGACAO PROVISORIA PARA ABASTECIMENTO DE AGUA EESGOTAMENTO SANITARIO EM CANTEIRO DE OBRAS,INCLUSIVE ESCAVACAO,EXCLUSIVE REPOSICAO DA PAVIMENTACAO DO LOGRADOURO PUBLICO</v>
      </c>
      <c r="D33" s="478"/>
      <c r="E33" s="478"/>
      <c r="F33" s="478"/>
      <c r="G33" s="478"/>
      <c r="H33" s="478"/>
      <c r="I33" s="158"/>
      <c r="J33" s="159">
        <v>1</v>
      </c>
      <c r="K33" s="153" t="s">
        <v>100</v>
      </c>
    </row>
    <row r="34" spans="1:11">
      <c r="A34" s="152"/>
      <c r="B34" s="168"/>
      <c r="C34" s="169"/>
      <c r="D34" s="169"/>
      <c r="E34" s="96"/>
      <c r="F34" s="169"/>
      <c r="G34" s="169"/>
      <c r="H34" s="152"/>
      <c r="I34" s="152"/>
      <c r="J34" s="156"/>
      <c r="K34" s="156"/>
    </row>
    <row r="35" spans="1:11">
      <c r="A35" s="152"/>
      <c r="B35" s="168"/>
      <c r="C35" s="170"/>
      <c r="D35" s="171"/>
      <c r="E35" s="172"/>
      <c r="F35" s="172"/>
      <c r="G35" s="173"/>
      <c r="H35" s="152"/>
      <c r="I35" s="152"/>
      <c r="J35" s="156"/>
      <c r="K35" s="156"/>
    </row>
    <row r="36" spans="1:11">
      <c r="A36" s="152"/>
      <c r="B36" s="161"/>
      <c r="C36" s="155"/>
      <c r="D36" s="155"/>
      <c r="E36" s="167"/>
      <c r="F36" s="154"/>
      <c r="G36" s="160"/>
      <c r="H36" s="152"/>
      <c r="I36" s="152"/>
      <c r="J36" s="152"/>
      <c r="K36" s="152"/>
    </row>
    <row r="37" spans="1:11">
      <c r="A37" s="152"/>
      <c r="B37" s="163"/>
      <c r="C37" s="164"/>
      <c r="D37" s="162"/>
      <c r="E37" s="162"/>
      <c r="F37" s="162"/>
      <c r="G37" s="160"/>
      <c r="H37" s="152"/>
      <c r="I37" s="152"/>
      <c r="J37" s="152"/>
      <c r="K37" s="152"/>
    </row>
    <row r="38" spans="1:11" ht="40.5" customHeight="1">
      <c r="A38" s="157" t="s">
        <v>66</v>
      </c>
      <c r="B38" s="157" t="str">
        <f>'PLANILHA ORÇAMENTÁRIA'!C19</f>
        <v>02.016.0001-A</v>
      </c>
      <c r="C38" s="506" t="str">
        <f>'PLANILHA ORÇAMENTÁRIA'!E19</f>
        <v>INSTALACAO E LIGACAO PROVISORIA DE ALIMENTACAO DE ENERGIA ELETRICA,EM BAIXA TENSAO,PARA CANTEIRO DE OBRAS,M3-CHAVE 100A,CARGA 3KW,20CV,EXCLUSIVE O FORNECIMENTO DO MEDIDOR</v>
      </c>
      <c r="D38" s="496"/>
      <c r="E38" s="496"/>
      <c r="F38" s="496"/>
      <c r="G38" s="496"/>
      <c r="H38" s="497"/>
      <c r="I38" s="158"/>
      <c r="J38" s="159">
        <v>1</v>
      </c>
      <c r="K38" s="153" t="s">
        <v>100</v>
      </c>
    </row>
    <row r="39" spans="1:11">
      <c r="A39" s="152"/>
      <c r="B39" s="168"/>
      <c r="C39" s="169"/>
      <c r="D39" s="169"/>
      <c r="E39" s="169"/>
      <c r="F39" s="96"/>
      <c r="G39" s="169"/>
      <c r="H39" s="152"/>
      <c r="I39" s="152"/>
      <c r="J39" s="156"/>
      <c r="K39" s="156"/>
    </row>
    <row r="40" spans="1:11">
      <c r="A40" s="152"/>
      <c r="B40" s="168"/>
      <c r="C40" s="170"/>
      <c r="D40" s="170"/>
      <c r="E40" s="172"/>
      <c r="F40" s="172"/>
      <c r="G40" s="172"/>
      <c r="H40" s="152"/>
      <c r="I40" s="152"/>
      <c r="J40" s="156"/>
      <c r="K40" s="156"/>
    </row>
    <row r="42" spans="1:11">
      <c r="A42" s="152"/>
      <c r="B42" s="163"/>
      <c r="C42" s="164"/>
      <c r="D42" s="162"/>
      <c r="E42" s="162"/>
      <c r="F42" s="162"/>
      <c r="G42" s="160"/>
      <c r="H42" s="152"/>
      <c r="I42" s="152"/>
      <c r="J42" s="152"/>
      <c r="K42" s="152"/>
    </row>
    <row r="43" spans="1:11" ht="39.75" customHeight="1">
      <c r="A43" s="157" t="s">
        <v>170</v>
      </c>
      <c r="B43" s="157" t="str">
        <f>'PLANILHA ORÇAMENTÁRIA'!C20</f>
        <v>02.004.0013-A</v>
      </c>
      <c r="C43" s="506" t="str">
        <f>'PLANILHA ORÇAMENTÁRIA'!E20</f>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D43" s="496"/>
      <c r="E43" s="496"/>
      <c r="F43" s="496"/>
      <c r="G43" s="496"/>
      <c r="H43" s="497"/>
      <c r="I43" s="158"/>
      <c r="J43" s="159">
        <v>1</v>
      </c>
      <c r="K43" s="153" t="s">
        <v>100</v>
      </c>
    </row>
    <row r="44" spans="1:11">
      <c r="A44" s="152"/>
      <c r="B44" s="168"/>
      <c r="C44" s="169"/>
      <c r="D44" s="169"/>
      <c r="E44" s="169"/>
      <c r="F44" s="96"/>
      <c r="G44" s="169"/>
      <c r="H44" s="152"/>
      <c r="I44" s="152"/>
      <c r="J44" s="156"/>
      <c r="K44" s="156"/>
    </row>
    <row r="45" spans="1:11">
      <c r="A45" s="152"/>
      <c r="B45" s="168"/>
      <c r="C45" s="170"/>
      <c r="D45" s="170"/>
      <c r="E45" s="172"/>
      <c r="F45" s="172"/>
      <c r="G45" s="172"/>
      <c r="H45" s="152"/>
      <c r="I45" s="152"/>
      <c r="J45" s="156"/>
      <c r="K45" s="156"/>
    </row>
    <row r="46" spans="1:11" ht="15" thickBot="1"/>
    <row r="47" spans="1:11" ht="15.75" thickBot="1">
      <c r="B47" s="95">
        <v>3</v>
      </c>
      <c r="C47" s="489" t="s">
        <v>17</v>
      </c>
      <c r="D47" s="490"/>
    </row>
    <row r="48" spans="1:11">
      <c r="A48" s="152"/>
      <c r="B48" s="163"/>
      <c r="C48" s="164"/>
      <c r="D48" s="162"/>
      <c r="E48" s="162"/>
      <c r="F48" s="162"/>
      <c r="G48" s="160"/>
      <c r="H48" s="152"/>
      <c r="I48" s="152"/>
      <c r="J48" s="152"/>
      <c r="K48" s="152"/>
    </row>
    <row r="49" spans="1:11">
      <c r="A49" s="157" t="s">
        <v>18</v>
      </c>
      <c r="B49" s="157" t="str">
        <f>'PLANILHA ORÇAMENTÁRIA'!C23</f>
        <v>03.001.0001-B</v>
      </c>
      <c r="C49" s="506" t="str">
        <f>'PLANILHA ORÇAMENTÁRIA'!E23</f>
        <v>ESCAVACAO MANUAL DE VALA/CAVA EM MATERIAL DE 1ª CATEGORIA (A(AREIA,ARGILA OU PICARRA),ATE 1,50M DE PROFUNDIDADE,EXCLUSIVE ESCORAMENTO E ESGOTAMENTO</v>
      </c>
      <c r="D49" s="496"/>
      <c r="E49" s="496"/>
      <c r="F49" s="496"/>
      <c r="G49" s="496"/>
      <c r="H49" s="497"/>
      <c r="I49" s="158"/>
      <c r="J49" s="159">
        <f>G51+G52+G53</f>
        <v>7.5520500000000004</v>
      </c>
      <c r="K49" s="153" t="s">
        <v>13</v>
      </c>
    </row>
    <row r="50" spans="1:11">
      <c r="A50" s="152"/>
      <c r="C50" s="115" t="s">
        <v>195</v>
      </c>
      <c r="D50" s="236" t="s">
        <v>192</v>
      </c>
      <c r="E50" s="169" t="s">
        <v>181</v>
      </c>
      <c r="F50" s="96" t="s">
        <v>193</v>
      </c>
      <c r="G50" s="174"/>
      <c r="H50" s="152"/>
      <c r="I50" s="152"/>
      <c r="J50" s="156"/>
      <c r="K50" s="156"/>
    </row>
    <row r="51" spans="1:11" ht="15">
      <c r="A51" s="151"/>
      <c r="B51" s="168" t="s">
        <v>190</v>
      </c>
      <c r="C51" s="170" t="s">
        <v>301</v>
      </c>
      <c r="D51" s="170" t="s">
        <v>194</v>
      </c>
      <c r="E51" s="172">
        <v>0.5</v>
      </c>
      <c r="F51" s="172">
        <v>1</v>
      </c>
      <c r="G51" s="172">
        <f>C51*D51*E51*F51</f>
        <v>1.5</v>
      </c>
      <c r="H51" s="151"/>
      <c r="I51" s="151"/>
      <c r="J51" s="151"/>
      <c r="K51" s="151"/>
    </row>
    <row r="52" spans="1:11" ht="15">
      <c r="A52" s="151"/>
      <c r="B52" s="168" t="s">
        <v>322</v>
      </c>
      <c r="C52" s="170"/>
      <c r="D52" s="170" t="s">
        <v>323</v>
      </c>
      <c r="E52" s="172">
        <v>121.68</v>
      </c>
      <c r="F52" s="172">
        <v>0.2</v>
      </c>
      <c r="G52" s="172">
        <f>D52*E52*F52</f>
        <v>4.8672000000000004</v>
      </c>
      <c r="H52" s="151"/>
      <c r="I52" s="151"/>
      <c r="J52" s="151"/>
      <c r="K52" s="151"/>
    </row>
    <row r="53" spans="1:11">
      <c r="B53" s="168" t="s">
        <v>191</v>
      </c>
      <c r="C53" s="177">
        <v>2</v>
      </c>
      <c r="D53" s="177">
        <v>0.15</v>
      </c>
      <c r="E53" s="168">
        <v>26.33</v>
      </c>
      <c r="F53" s="168">
        <v>0.15</v>
      </c>
      <c r="G53" s="235">
        <f>C53*D53*E53*F53</f>
        <v>1.1848499999999997</v>
      </c>
    </row>
    <row r="56" spans="1:11">
      <c r="A56" s="157" t="s">
        <v>19</v>
      </c>
      <c r="B56" s="157" t="str">
        <f>'PLANILHA ORÇAMENTÁRIA'!C24</f>
        <v>03.011.0015-B</v>
      </c>
      <c r="C56" s="506" t="str">
        <f>'PLANILHA ORÇAMENTÁRIA'!E24</f>
        <v>REATERRO DE VALA/CAVA COM MATERIAL DE BOA QUALIDADE,UTILIZANDO VIBRO COMPACTADOR PORTATIL,EXCLUSIVE MATERIAL</v>
      </c>
      <c r="D56" s="496"/>
      <c r="E56" s="496"/>
      <c r="F56" s="496"/>
      <c r="G56" s="496"/>
      <c r="H56" s="497"/>
      <c r="I56" s="158"/>
      <c r="J56" s="159">
        <f>G58+G59+G60</f>
        <v>7.5520500000000004</v>
      </c>
      <c r="K56" s="153" t="s">
        <v>13</v>
      </c>
    </row>
    <row r="57" spans="1:11">
      <c r="A57" s="152"/>
      <c r="B57" s="168"/>
      <c r="C57" s="115" t="s">
        <v>195</v>
      </c>
      <c r="D57" s="90" t="s">
        <v>192</v>
      </c>
      <c r="E57" s="169" t="s">
        <v>181</v>
      </c>
      <c r="F57" s="96" t="s">
        <v>193</v>
      </c>
      <c r="G57" s="174"/>
      <c r="H57" s="152"/>
      <c r="I57" s="152"/>
      <c r="J57" s="156"/>
      <c r="K57" s="156"/>
    </row>
    <row r="58" spans="1:11" ht="15">
      <c r="A58" s="151"/>
      <c r="B58" s="168" t="s">
        <v>190</v>
      </c>
      <c r="C58" s="170" t="s">
        <v>301</v>
      </c>
      <c r="D58" s="170" t="s">
        <v>194</v>
      </c>
      <c r="E58" s="172">
        <v>0.5</v>
      </c>
      <c r="F58" s="172">
        <v>1</v>
      </c>
      <c r="G58" s="172">
        <f>C58*D58*E58*F58</f>
        <v>1.5</v>
      </c>
      <c r="H58" s="151"/>
      <c r="I58" s="151"/>
      <c r="J58" s="151"/>
      <c r="K58" s="151"/>
    </row>
    <row r="59" spans="1:11" ht="15">
      <c r="A59" s="151"/>
      <c r="B59" s="168" t="s">
        <v>322</v>
      </c>
      <c r="C59" s="170"/>
      <c r="D59" s="170" t="s">
        <v>323</v>
      </c>
      <c r="E59" s="172">
        <v>121.68</v>
      </c>
      <c r="F59" s="172">
        <v>0.2</v>
      </c>
      <c r="G59" s="172">
        <f>D59*E59*F59</f>
        <v>4.8672000000000004</v>
      </c>
      <c r="H59" s="151"/>
      <c r="I59" s="151"/>
      <c r="J59" s="151"/>
      <c r="K59" s="151"/>
    </row>
    <row r="60" spans="1:11">
      <c r="B60" s="168" t="s">
        <v>191</v>
      </c>
      <c r="C60" s="177">
        <v>2</v>
      </c>
      <c r="D60" s="177">
        <v>0.15</v>
      </c>
      <c r="E60" s="168">
        <v>26.33</v>
      </c>
      <c r="F60" s="168">
        <v>0.15</v>
      </c>
      <c r="G60" s="235">
        <f>C60*D60*E60*F60</f>
        <v>1.1848499999999997</v>
      </c>
    </row>
    <row r="63" spans="1:11">
      <c r="A63" s="157" t="s">
        <v>20</v>
      </c>
      <c r="B63" s="157" t="str">
        <f>'PLANILHA ORÇAMENTÁRIA'!C25</f>
        <v>03.009.0004-A</v>
      </c>
      <c r="C63" s="506" t="str">
        <f>'PLANILHA ORÇAMENTÁRIA'!E25</f>
        <v>Aterro com material de 1ª categoria, compactado manualmente em camadas de 20cm, até uma altura máxima de 80cm, para suporte de camada de concreto, inclusive dois tiros de pá, espalhamento e rega, exclusive fornecimento da terra</v>
      </c>
      <c r="D63" s="496"/>
      <c r="E63" s="496"/>
      <c r="F63" s="496"/>
      <c r="G63" s="496"/>
      <c r="H63" s="497"/>
      <c r="I63" s="158"/>
      <c r="J63" s="159">
        <f>H65+H66</f>
        <v>55.975000000000001</v>
      </c>
      <c r="K63" s="153" t="s">
        <v>13</v>
      </c>
    </row>
    <row r="64" spans="1:11" ht="15">
      <c r="A64" s="152"/>
      <c r="B64" s="184"/>
      <c r="C64" s="184" t="s">
        <v>185</v>
      </c>
      <c r="D64" s="185"/>
      <c r="E64" s="185" t="s">
        <v>188</v>
      </c>
      <c r="F64" s="185" t="s">
        <v>179</v>
      </c>
      <c r="G64" s="186"/>
      <c r="H64" s="184" t="s">
        <v>186</v>
      </c>
      <c r="I64" s="152"/>
      <c r="J64" s="156"/>
      <c r="K64" s="156"/>
    </row>
    <row r="65" spans="1:11" ht="15">
      <c r="A65" s="151"/>
      <c r="B65" s="182"/>
      <c r="C65" s="182" t="s">
        <v>187</v>
      </c>
      <c r="D65" s="179"/>
      <c r="E65" s="183">
        <v>159.5</v>
      </c>
      <c r="F65" s="187">
        <v>0.05</v>
      </c>
      <c r="G65" s="180"/>
      <c r="H65" s="181">
        <f>E65*F65</f>
        <v>7.9750000000000005</v>
      </c>
      <c r="I65" s="151"/>
      <c r="J65" s="151"/>
      <c r="K65" s="151"/>
    </row>
    <row r="66" spans="1:11" ht="15">
      <c r="B66" s="182"/>
      <c r="C66" s="182" t="s">
        <v>189</v>
      </c>
      <c r="D66" s="179"/>
      <c r="E66" s="183">
        <v>240</v>
      </c>
      <c r="F66" s="187">
        <v>0.2</v>
      </c>
      <c r="G66" s="188"/>
      <c r="H66" s="181">
        <f>E66*F66</f>
        <v>48</v>
      </c>
    </row>
    <row r="69" spans="1:11">
      <c r="A69" s="157" t="s">
        <v>113</v>
      </c>
      <c r="B69" s="157" t="str">
        <f>'PLANILHA ORÇAMENTÁRIA'!C26</f>
        <v>20.104.0005-A</v>
      </c>
      <c r="C69" s="506" t="str">
        <f>'PLANILHA ORÇAMENTÁRIA'!E26</f>
        <v>SAIBRO,EXCLUSIVE TRANSPORTE,INCLUSIVE CARGA NO CAMINHÃO</v>
      </c>
      <c r="D69" s="496"/>
      <c r="E69" s="496"/>
      <c r="F69" s="496"/>
      <c r="G69" s="496"/>
      <c r="H69" s="497"/>
      <c r="I69" s="158"/>
      <c r="J69" s="159">
        <f>H71+H72</f>
        <v>55.975000000000001</v>
      </c>
      <c r="K69" s="153" t="s">
        <v>13</v>
      </c>
    </row>
    <row r="70" spans="1:11" ht="15">
      <c r="A70" s="152"/>
      <c r="B70" s="168"/>
      <c r="C70" s="184" t="s">
        <v>185</v>
      </c>
      <c r="D70" s="185"/>
      <c r="E70" s="185" t="s">
        <v>188</v>
      </c>
      <c r="F70" s="185" t="s">
        <v>179</v>
      </c>
      <c r="G70" s="186"/>
      <c r="H70" s="184" t="s">
        <v>186</v>
      </c>
      <c r="I70" s="152"/>
      <c r="J70" s="156"/>
      <c r="K70" s="156"/>
    </row>
    <row r="71" spans="1:11" ht="15">
      <c r="A71" s="151"/>
      <c r="B71" s="168"/>
      <c r="C71" s="182" t="s">
        <v>187</v>
      </c>
      <c r="D71" s="179"/>
      <c r="E71" s="183">
        <v>159.5</v>
      </c>
      <c r="F71" s="187">
        <v>0.05</v>
      </c>
      <c r="G71" s="180"/>
      <c r="H71" s="181">
        <f>E71*F71</f>
        <v>7.9750000000000005</v>
      </c>
      <c r="I71" s="151"/>
      <c r="J71" s="151"/>
      <c r="K71" s="151"/>
    </row>
    <row r="72" spans="1:11" ht="15">
      <c r="B72" s="168"/>
      <c r="C72" s="182" t="s">
        <v>189</v>
      </c>
      <c r="D72" s="179"/>
      <c r="E72" s="183">
        <v>240</v>
      </c>
      <c r="F72" s="187">
        <v>0.2</v>
      </c>
      <c r="G72" s="188"/>
      <c r="H72" s="181">
        <f>E72*F72</f>
        <v>48</v>
      </c>
    </row>
    <row r="73" spans="1:11" ht="15">
      <c r="B73" s="152"/>
      <c r="C73" s="213"/>
      <c r="D73" s="214"/>
      <c r="E73" s="237"/>
      <c r="F73" s="238"/>
      <c r="G73" s="239"/>
      <c r="H73" s="240"/>
    </row>
    <row r="74" spans="1:11" ht="15" thickBot="1"/>
    <row r="75" spans="1:11" ht="15.75" thickBot="1">
      <c r="B75" s="95">
        <f>'PLANILHA ORÇAMENTÁRIA'!B28</f>
        <v>4</v>
      </c>
      <c r="C75" s="489" t="str">
        <f>'PLANILHA ORÇAMENTÁRIA'!E28</f>
        <v>TRANSPORTES</v>
      </c>
      <c r="D75" s="489"/>
      <c r="E75" s="490"/>
    </row>
    <row r="76" spans="1:11" ht="15">
      <c r="B76" s="93"/>
      <c r="C76" s="116"/>
      <c r="D76" s="116"/>
      <c r="E76" s="116"/>
    </row>
    <row r="77" spans="1:11" ht="51.75" customHeight="1">
      <c r="A77" s="157" t="s">
        <v>21</v>
      </c>
      <c r="B77" s="157" t="str">
        <f>'PLANILHA ORÇAMENTÁRIA'!C29</f>
        <v>04.005.0120-A</v>
      </c>
      <c r="C77" s="506" t="str">
        <f>'PLANILHA ORÇAMENTÁRIA'!E29</f>
        <v>TRANSPORTE DE CARGA DE QUALQUER NATUREZA,EXCLUSIVE AS DESPESAS DE CARGA E DESCARGA,TANTO DE ESPERA DO CAMINHAO COMO DO SERVENTE OU EQUIPAMENTO AUXILIAR,A VELOCIDADE MEDIA DE 50KM/H,EM CAMINHAO BASCULANTE A OLEO DIESEL,COM CAPACIDADE UTIL DE8T</v>
      </c>
      <c r="D77" s="496"/>
      <c r="E77" s="496"/>
      <c r="F77" s="496"/>
      <c r="G77" s="496"/>
      <c r="H77" s="497"/>
      <c r="I77" s="158"/>
      <c r="J77" s="159">
        <f>I79</f>
        <v>869.33999999999992</v>
      </c>
      <c r="K77" s="153" t="s">
        <v>196</v>
      </c>
    </row>
    <row r="78" spans="1:11" ht="15">
      <c r="A78" s="152"/>
      <c r="B78" s="152"/>
      <c r="C78" s="184"/>
      <c r="D78" s="184"/>
      <c r="E78" s="185"/>
      <c r="F78" s="185" t="s">
        <v>201</v>
      </c>
      <c r="G78" s="122" t="s">
        <v>202</v>
      </c>
      <c r="H78" s="186"/>
      <c r="I78" s="184" t="s">
        <v>203</v>
      </c>
      <c r="J78" s="156"/>
      <c r="K78" s="156"/>
    </row>
    <row r="79" spans="1:11" ht="15">
      <c r="A79" s="151"/>
      <c r="B79" s="152"/>
      <c r="C79" s="182"/>
      <c r="D79" s="182"/>
      <c r="E79" s="179"/>
      <c r="F79" s="183">
        <v>144.88999999999999</v>
      </c>
      <c r="G79" s="187">
        <v>6</v>
      </c>
      <c r="H79" s="188"/>
      <c r="I79" s="191">
        <f>F79*G79</f>
        <v>869.33999999999992</v>
      </c>
      <c r="J79" s="151"/>
      <c r="K79" s="151"/>
    </row>
    <row r="80" spans="1:11" ht="15">
      <c r="B80" s="152"/>
      <c r="C80" s="182"/>
      <c r="D80" s="182"/>
      <c r="E80" s="179"/>
      <c r="F80" s="183"/>
      <c r="G80" s="187"/>
      <c r="H80" s="188"/>
      <c r="I80" s="191"/>
    </row>
    <row r="83" spans="1:11" ht="61.5" customHeight="1">
      <c r="A83" s="157" t="s">
        <v>22</v>
      </c>
      <c r="B83" s="157" t="str">
        <f>'PLANILHA ORÇAMENTÁRIA'!C30</f>
        <v>04.011.0051-B</v>
      </c>
      <c r="C83" s="506" t="str">
        <f>'PLANILHA ORÇAMENTÁRIA'!E30</f>
        <v>CARGA E DESCARGA MECANICA,COM PA-CARREGADEIRA,COM 1,30M3 DECAPACIDADE,UTILIZANDO CAMINHAO BASCULANTE A OLEO DIESEL,COMCAPACIDADE UTIL DE 8T,CONSIDERADOS PARA O CAMINHAO OS TEMPOSDE ESPERA,MANOBRA,CARGA E DESCARGA E PARA A CARREGADEIRA OSTEMPOS DE ESPERA E OPERACAO PARA CARGAS DE 50T POR DIA DE 8H</v>
      </c>
      <c r="D83" s="496"/>
      <c r="E83" s="496"/>
      <c r="F83" s="496"/>
      <c r="G83" s="496"/>
      <c r="H83" s="497"/>
      <c r="I83" s="158"/>
      <c r="J83" s="159">
        <f>G85+G86</f>
        <v>144.88799999999998</v>
      </c>
      <c r="K83" s="153" t="s">
        <v>84</v>
      </c>
    </row>
    <row r="84" spans="1:11" ht="45">
      <c r="A84" s="152"/>
      <c r="B84" s="184" t="s">
        <v>185</v>
      </c>
      <c r="C84" s="185"/>
      <c r="D84" s="185" t="s">
        <v>204</v>
      </c>
      <c r="E84" s="190" t="s">
        <v>197</v>
      </c>
      <c r="F84" s="186"/>
      <c r="G84" s="184" t="s">
        <v>198</v>
      </c>
      <c r="H84" s="152"/>
      <c r="I84" s="152"/>
      <c r="J84" s="156"/>
      <c r="K84" s="156"/>
    </row>
    <row r="85" spans="1:11" ht="15">
      <c r="A85" s="151"/>
      <c r="B85" s="182" t="s">
        <v>199</v>
      </c>
      <c r="C85" s="179"/>
      <c r="D85" s="183">
        <v>52.86</v>
      </c>
      <c r="E85" s="189">
        <v>2.4</v>
      </c>
      <c r="F85" s="180"/>
      <c r="G85" s="181">
        <f>D85*E85</f>
        <v>126.86399999999999</v>
      </c>
      <c r="H85" s="151"/>
      <c r="I85" s="151"/>
      <c r="J85" s="151"/>
      <c r="K85" s="151"/>
    </row>
    <row r="86" spans="1:11" ht="15">
      <c r="B86" s="182" t="s">
        <v>200</v>
      </c>
      <c r="C86" s="179"/>
      <c r="D86" s="183">
        <v>7.51</v>
      </c>
      <c r="E86" s="187">
        <v>2.4</v>
      </c>
      <c r="F86" s="188"/>
      <c r="G86" s="181">
        <f>D86*E86</f>
        <v>18.023999999999997</v>
      </c>
    </row>
    <row r="88" spans="1:11" ht="15" thickBot="1"/>
    <row r="89" spans="1:11" ht="18" customHeight="1" thickBot="1">
      <c r="B89" s="95">
        <v>5</v>
      </c>
      <c r="C89" s="520" t="s">
        <v>78</v>
      </c>
      <c r="D89" s="521"/>
      <c r="E89" s="521"/>
      <c r="F89" s="521"/>
      <c r="G89" s="522"/>
    </row>
    <row r="92" spans="1:11" ht="36" customHeight="1">
      <c r="A92" s="157" t="s">
        <v>24</v>
      </c>
      <c r="B92" s="157" t="s">
        <v>79</v>
      </c>
      <c r="C92" s="523" t="s">
        <v>80</v>
      </c>
      <c r="D92" s="524"/>
      <c r="E92" s="524"/>
      <c r="F92" s="524"/>
      <c r="G92" s="525"/>
      <c r="H92" s="193"/>
      <c r="I92" s="194">
        <f>E94</f>
        <v>192.55</v>
      </c>
      <c r="J92" s="192" t="s">
        <v>16</v>
      </c>
    </row>
    <row r="93" spans="1:11">
      <c r="A93" s="197"/>
      <c r="B93" s="102" t="s">
        <v>185</v>
      </c>
      <c r="C93" s="493" t="s">
        <v>205</v>
      </c>
      <c r="D93" s="493"/>
      <c r="E93" s="102" t="s">
        <v>206</v>
      </c>
      <c r="F93" s="198"/>
      <c r="G93" s="198"/>
      <c r="H93" s="195"/>
      <c r="I93" s="195"/>
      <c r="J93" s="195"/>
    </row>
    <row r="94" spans="1:11" ht="24">
      <c r="A94" s="197"/>
      <c r="B94" s="96" t="s">
        <v>207</v>
      </c>
      <c r="C94" s="494" t="s">
        <v>208</v>
      </c>
      <c r="D94" s="494"/>
      <c r="E94" s="196">
        <v>192.55</v>
      </c>
      <c r="F94" s="196"/>
      <c r="G94" s="196"/>
      <c r="H94" s="195"/>
      <c r="I94" s="195"/>
      <c r="J94" s="195"/>
    </row>
    <row r="95" spans="1:11" ht="24" customHeight="1"/>
    <row r="96" spans="1:11" ht="36" customHeight="1">
      <c r="A96" s="157" t="s">
        <v>25</v>
      </c>
      <c r="B96" s="157" t="str">
        <f>'PLANILHA ORÇAMENTÁRIA'!C34</f>
        <v>05.001.0143-A</v>
      </c>
      <c r="C96" s="523" t="str">
        <f>'PLANILHA ORÇAMENTÁRIA'!E34</f>
        <v>ARRANCAMENTO DE PARALELEPIPEDOS,INCLUSIVE EMPILHAMENTO LATERAL DENTRO DO CANTEIRO DE SERVICO</v>
      </c>
      <c r="D96" s="524"/>
      <c r="E96" s="524"/>
      <c r="F96" s="525"/>
      <c r="G96" s="121"/>
      <c r="H96" s="193"/>
      <c r="I96" s="194">
        <f>E98</f>
        <v>352.43</v>
      </c>
      <c r="J96" s="192" t="s">
        <v>12</v>
      </c>
    </row>
    <row r="97" spans="1:10" ht="14.25" customHeight="1">
      <c r="A97" s="197"/>
      <c r="B97" s="102" t="s">
        <v>185</v>
      </c>
      <c r="C97" s="493" t="s">
        <v>209</v>
      </c>
      <c r="D97" s="493"/>
      <c r="E97" s="102" t="s">
        <v>206</v>
      </c>
      <c r="F97" s="198"/>
      <c r="G97" s="198"/>
      <c r="H97" s="195"/>
      <c r="I97" s="195"/>
      <c r="J97" s="195"/>
    </row>
    <row r="98" spans="1:10" ht="24" customHeight="1">
      <c r="A98" s="197"/>
      <c r="B98" s="96" t="s">
        <v>207</v>
      </c>
      <c r="C98" s="494" t="s">
        <v>210</v>
      </c>
      <c r="D98" s="494"/>
      <c r="E98" s="196">
        <v>352.43</v>
      </c>
      <c r="F98" s="196"/>
      <c r="G98" s="196"/>
      <c r="H98" s="195"/>
      <c r="I98" s="195"/>
      <c r="J98" s="195"/>
    </row>
    <row r="99" spans="1:10" ht="14.25" customHeight="1"/>
    <row r="100" spans="1:10" ht="15" thickBot="1"/>
    <row r="101" spans="1:10" ht="25.5" customHeight="1" thickBot="1">
      <c r="B101" s="95">
        <v>6</v>
      </c>
      <c r="C101" s="520" t="s">
        <v>142</v>
      </c>
      <c r="D101" s="521"/>
      <c r="E101" s="521"/>
      <c r="F101" s="522"/>
    </row>
    <row r="103" spans="1:10" ht="90.75" customHeight="1">
      <c r="A103" s="200" t="s">
        <v>145</v>
      </c>
      <c r="B103" s="200" t="str">
        <f>'PLANILHA ORÇAMENTÁRIA'!C37</f>
        <v>08.027.0040-A</v>
      </c>
      <c r="C103" s="513" t="str">
        <f>'PLANILHA ORÇAMENTÁRIA'!E37</f>
        <v>MEIO-FIO RETO DE CONCRETO SIMPLES FCK=15MPA,MOLDADO NO LOCAL,TIPO DER-RJ,MEDINDO 0,15M NA BASE E COM ALTURA DE 0,30M,REJ
             UNTAMENTO COM ARGAMASSA DE CIMENTO E AREIA,NO TRACO 1:3,5,COM FORNECIMENTO DE TODOS OS MATERIAIS,ESCAVACAO E REATERRO</v>
      </c>
      <c r="D103" s="514"/>
      <c r="E103" s="514"/>
      <c r="F103" s="515"/>
      <c r="G103" s="133"/>
      <c r="H103" s="158"/>
      <c r="I103" s="159">
        <f>E105</f>
        <v>98.32</v>
      </c>
      <c r="J103" s="153" t="s">
        <v>16</v>
      </c>
    </row>
    <row r="104" spans="1:10">
      <c r="A104" s="152"/>
      <c r="B104" s="102"/>
      <c r="C104" s="493" t="s">
        <v>205</v>
      </c>
      <c r="D104" s="493"/>
      <c r="E104" s="102" t="s">
        <v>206</v>
      </c>
      <c r="F104" s="198"/>
      <c r="G104" s="198"/>
      <c r="H104" s="201"/>
      <c r="I104" s="202"/>
      <c r="J104" s="156"/>
    </row>
    <row r="105" spans="1:10" ht="18.75" customHeight="1">
      <c r="A105" s="152"/>
      <c r="B105" s="96"/>
      <c r="C105" s="494" t="s">
        <v>211</v>
      </c>
      <c r="D105" s="494"/>
      <c r="E105" s="196">
        <v>98.32</v>
      </c>
      <c r="F105" s="196"/>
      <c r="G105" s="196"/>
      <c r="H105" s="201"/>
      <c r="I105" s="202"/>
      <c r="J105" s="156"/>
    </row>
    <row r="107" spans="1:10" ht="94.5" customHeight="1">
      <c r="A107" s="200" t="s">
        <v>146</v>
      </c>
      <c r="B107" s="200" t="str">
        <f>'PLANILHA ORÇAMENTÁRIA'!C38</f>
        <v>08.027.0041-A</v>
      </c>
      <c r="C107" s="513" t="str">
        <f>'PLANILHA ORÇAMENTÁRIA'!E38</f>
        <v>MEIO-FIO CURVO DE CONCRETO SIMPLES FCK=15MPA,MOLDADO NO LOCAL,TIPO DER-RJ,MEDINDO 0,15M NA BASE E COM ALTURA DE 0,30M,RE
             JUNTAMENTO COM ARGAMASSA DE CIMENTO E AREIA,NO TRACO 1:3,5,COM FORNECIMENTO DE TODOS OS MATERIAIS,ESCAVACAO E REATERRO</v>
      </c>
      <c r="D107" s="514"/>
      <c r="E107" s="514"/>
      <c r="F107" s="515"/>
      <c r="G107" s="133"/>
      <c r="H107" s="158"/>
      <c r="I107" s="159">
        <f>E109</f>
        <v>12.59</v>
      </c>
      <c r="J107" s="153" t="s">
        <v>16</v>
      </c>
    </row>
    <row r="108" spans="1:10">
      <c r="A108" s="152"/>
      <c r="B108" s="102"/>
      <c r="C108" s="493" t="s">
        <v>205</v>
      </c>
      <c r="D108" s="493"/>
      <c r="E108" s="102" t="s">
        <v>206</v>
      </c>
      <c r="F108" s="198"/>
      <c r="G108" s="198"/>
      <c r="H108" s="201"/>
      <c r="I108" s="202"/>
      <c r="J108" s="156"/>
    </row>
    <row r="109" spans="1:10">
      <c r="A109" s="152"/>
      <c r="B109" s="96"/>
      <c r="C109" s="494">
        <v>12.59</v>
      </c>
      <c r="D109" s="494"/>
      <c r="E109" s="196">
        <v>12.59</v>
      </c>
      <c r="F109" s="196"/>
      <c r="G109" s="196"/>
      <c r="H109" s="201"/>
      <c r="I109" s="202"/>
      <c r="J109" s="156"/>
    </row>
    <row r="111" spans="1:10" ht="15" thickBot="1"/>
    <row r="112" spans="1:10" ht="15.75" thickBot="1">
      <c r="B112" s="95">
        <v>7</v>
      </c>
      <c r="C112" s="489" t="s">
        <v>212</v>
      </c>
      <c r="D112" s="489"/>
      <c r="E112" s="490"/>
    </row>
    <row r="113" spans="1:11" ht="15">
      <c r="B113" s="93"/>
      <c r="C113" s="93"/>
      <c r="D113" s="93"/>
      <c r="E113" s="93"/>
    </row>
    <row r="114" spans="1:11">
      <c r="A114" s="148"/>
      <c r="B114" s="163"/>
      <c r="C114" s="164"/>
      <c r="D114" s="164"/>
      <c r="E114" s="148"/>
      <c r="F114" s="148"/>
      <c r="G114" s="148"/>
      <c r="H114" s="148"/>
      <c r="I114" s="148"/>
      <c r="J114" s="148"/>
      <c r="K114" s="101"/>
    </row>
    <row r="115" spans="1:11" ht="15">
      <c r="A115" s="157" t="s">
        <v>155</v>
      </c>
      <c r="B115" s="206" t="str">
        <f>'PLANILHA ORÇAMENTÁRIA'!C41</f>
        <v>11.003.0002-A</v>
      </c>
      <c r="C115" s="478" t="str">
        <f>'PLANILHA ORÇAMENTÁRIA'!E41</f>
        <v>CONCRETO DOSADO RACIONALMENTE PARA UMA RESISTENCIA CARACTERISTICA A COMPRESSAO DE 15MPA,INCLUSIVE MATERIAIS,TRANSPORTE,PREPARO COM BETONEIRA,LANCAMENTO E ADENSAMENTO</v>
      </c>
      <c r="D115" s="478"/>
      <c r="E115" s="478"/>
      <c r="F115" s="478"/>
      <c r="G115" s="478"/>
      <c r="H115" s="478"/>
      <c r="I115" s="144"/>
      <c r="J115" s="117" t="s">
        <v>302</v>
      </c>
      <c r="K115" s="130" t="str">
        <f>'PLANILHA ORÇAMENTÁRIA'!F41</f>
        <v>M3</v>
      </c>
    </row>
    <row r="116" spans="1:11" ht="15">
      <c r="A116" s="148"/>
      <c r="B116" s="519"/>
      <c r="C116" s="137"/>
      <c r="D116" s="137" t="s">
        <v>181</v>
      </c>
      <c r="E116" s="137" t="s">
        <v>180</v>
      </c>
      <c r="F116" s="137" t="s">
        <v>179</v>
      </c>
      <c r="G116" s="137" t="s">
        <v>235</v>
      </c>
      <c r="H116" s="137" t="s">
        <v>186</v>
      </c>
      <c r="I116" s="129"/>
      <c r="J116" s="208"/>
      <c r="K116" s="92"/>
    </row>
    <row r="117" spans="1:11" ht="15">
      <c r="A117" s="148"/>
      <c r="B117" s="519"/>
      <c r="C117" s="178" t="s">
        <v>239</v>
      </c>
      <c r="D117" s="178" t="s">
        <v>194</v>
      </c>
      <c r="E117" s="178" t="s">
        <v>194</v>
      </c>
      <c r="F117" s="178" t="s">
        <v>237</v>
      </c>
      <c r="G117" s="178" t="s">
        <v>301</v>
      </c>
      <c r="H117" s="140">
        <f>D117*E117*F117*G117</f>
        <v>1.5</v>
      </c>
      <c r="I117" s="129"/>
      <c r="J117" s="208"/>
      <c r="K117" s="92"/>
    </row>
    <row r="118" spans="1:11" ht="51.75" customHeight="1">
      <c r="A118" s="148"/>
      <c r="B118" s="519"/>
      <c r="C118" s="178" t="s">
        <v>238</v>
      </c>
      <c r="D118" s="112" t="s">
        <v>222</v>
      </c>
      <c r="E118" s="178" t="s">
        <v>236</v>
      </c>
      <c r="F118" s="178" t="s">
        <v>240</v>
      </c>
      <c r="G118" s="178"/>
      <c r="H118" s="118" t="s">
        <v>244</v>
      </c>
      <c r="I118" s="129"/>
      <c r="J118" s="208"/>
      <c r="K118" s="92"/>
    </row>
    <row r="119" spans="1:11" ht="15">
      <c r="A119" s="148"/>
      <c r="B119" s="519"/>
      <c r="C119" s="178" t="s">
        <v>245</v>
      </c>
      <c r="D119" s="178" t="s">
        <v>241</v>
      </c>
      <c r="E119" s="178" t="s">
        <v>236</v>
      </c>
      <c r="F119" s="178" t="s">
        <v>242</v>
      </c>
      <c r="G119" s="178" t="s">
        <v>243</v>
      </c>
      <c r="H119" s="140">
        <f>D119*E119*F119*G119</f>
        <v>2.3696999999999995</v>
      </c>
      <c r="I119" s="129"/>
      <c r="J119" s="208"/>
      <c r="K119" s="92"/>
    </row>
    <row r="121" spans="1:11" ht="15">
      <c r="A121" s="157" t="s">
        <v>157</v>
      </c>
      <c r="B121" s="206" t="s">
        <v>213</v>
      </c>
      <c r="C121" s="478" t="s">
        <v>214</v>
      </c>
      <c r="D121" s="478"/>
      <c r="E121" s="478"/>
      <c r="F121" s="478"/>
      <c r="G121" s="478"/>
      <c r="H121" s="478"/>
      <c r="I121" s="144"/>
      <c r="J121" s="159">
        <f>H123</f>
        <v>201.17760000000001</v>
      </c>
      <c r="K121" s="130" t="s">
        <v>14</v>
      </c>
    </row>
    <row r="122" spans="1:11" ht="72.75">
      <c r="A122" s="129"/>
      <c r="B122" s="108" t="s">
        <v>216</v>
      </c>
      <c r="C122" s="99" t="s">
        <v>217</v>
      </c>
      <c r="D122" s="99" t="s">
        <v>218</v>
      </c>
      <c r="E122" s="99" t="s">
        <v>219</v>
      </c>
      <c r="F122" s="99"/>
      <c r="G122" s="99"/>
      <c r="H122" s="99" t="s">
        <v>215</v>
      </c>
      <c r="I122" s="129"/>
      <c r="J122" s="148"/>
      <c r="K122" s="134"/>
    </row>
    <row r="123" spans="1:11" ht="24.75">
      <c r="A123" s="129"/>
      <c r="B123" s="137" t="s">
        <v>220</v>
      </c>
      <c r="C123" s="99" t="s">
        <v>223</v>
      </c>
      <c r="D123" s="137" t="s">
        <v>224</v>
      </c>
      <c r="E123" s="89">
        <v>1.55</v>
      </c>
      <c r="F123" s="89"/>
      <c r="G123" s="124"/>
      <c r="H123" s="89">
        <f>D123*E123*0.16</f>
        <v>201.17760000000001</v>
      </c>
      <c r="I123" s="129"/>
      <c r="J123" s="148"/>
      <c r="K123" s="134"/>
    </row>
    <row r="124" spans="1:11" ht="15">
      <c r="A124" s="129"/>
      <c r="B124" s="129"/>
      <c r="C124" s="129"/>
      <c r="D124" s="91"/>
      <c r="E124" s="516" t="s">
        <v>221</v>
      </c>
      <c r="F124" s="517"/>
      <c r="G124" s="518"/>
      <c r="H124" s="114">
        <f>SUM(H123)</f>
        <v>201.17760000000001</v>
      </c>
      <c r="I124" s="129"/>
      <c r="J124" s="148"/>
      <c r="K124" s="134"/>
    </row>
    <row r="127" spans="1:11">
      <c r="A127" s="148"/>
      <c r="B127" s="163"/>
      <c r="C127" s="164"/>
      <c r="D127" s="164"/>
      <c r="E127" s="148"/>
      <c r="F127" s="148"/>
      <c r="G127" s="148"/>
      <c r="H127" s="148"/>
      <c r="I127" s="148"/>
      <c r="J127" s="203"/>
    </row>
    <row r="128" spans="1:11" ht="15">
      <c r="A128" s="157" t="s">
        <v>158</v>
      </c>
      <c r="B128" s="206" t="s">
        <v>225</v>
      </c>
      <c r="C128" s="478" t="s">
        <v>226</v>
      </c>
      <c r="D128" s="478"/>
      <c r="E128" s="478"/>
      <c r="F128" s="478"/>
      <c r="G128" s="478"/>
      <c r="H128" s="478"/>
      <c r="I128" s="144"/>
      <c r="J128" s="159">
        <f>H130</f>
        <v>243.36</v>
      </c>
      <c r="K128" t="s">
        <v>14</v>
      </c>
    </row>
    <row r="129" spans="1:11" ht="48.75">
      <c r="A129" s="129"/>
      <c r="B129" s="108" t="s">
        <v>227</v>
      </c>
      <c r="C129" s="99" t="s">
        <v>217</v>
      </c>
      <c r="D129" s="99" t="s">
        <v>228</v>
      </c>
      <c r="E129" s="99" t="s">
        <v>229</v>
      </c>
      <c r="F129" s="99"/>
      <c r="G129" s="99"/>
      <c r="H129" s="99" t="s">
        <v>230</v>
      </c>
      <c r="I129" s="129"/>
      <c r="J129" s="148"/>
    </row>
    <row r="130" spans="1:11" ht="15">
      <c r="A130" s="129"/>
      <c r="B130" s="137" t="s">
        <v>220</v>
      </c>
      <c r="C130" s="137" t="s">
        <v>234</v>
      </c>
      <c r="D130" s="137" t="s">
        <v>231</v>
      </c>
      <c r="E130" s="89">
        <f>C130*D130</f>
        <v>973.44</v>
      </c>
      <c r="F130" s="89"/>
      <c r="G130" s="124"/>
      <c r="H130" s="89">
        <f>E130*0.25</f>
        <v>243.36</v>
      </c>
      <c r="I130" s="129"/>
      <c r="J130" s="148"/>
    </row>
    <row r="131" spans="1:11" ht="15">
      <c r="A131" s="129"/>
      <c r="B131" s="129"/>
      <c r="C131" s="129"/>
      <c r="D131" s="91"/>
      <c r="E131" s="516" t="s">
        <v>232</v>
      </c>
      <c r="F131" s="517"/>
      <c r="G131" s="518"/>
      <c r="H131" s="114"/>
      <c r="I131" s="129"/>
      <c r="J131" s="148"/>
    </row>
    <row r="134" spans="1:11">
      <c r="A134" s="148"/>
      <c r="C134" s="163"/>
      <c r="D134" s="164"/>
      <c r="E134" s="164"/>
      <c r="F134" s="148"/>
      <c r="G134" s="148"/>
      <c r="H134" s="148"/>
      <c r="I134" s="148"/>
      <c r="J134" s="148"/>
      <c r="K134" s="101"/>
    </row>
    <row r="135" spans="1:11" ht="15" customHeight="1">
      <c r="A135" s="157" t="s">
        <v>233</v>
      </c>
      <c r="B135" s="206" t="s">
        <v>246</v>
      </c>
      <c r="C135" s="478" t="s">
        <v>247</v>
      </c>
      <c r="D135" s="478"/>
      <c r="E135" s="478"/>
      <c r="F135" s="478"/>
      <c r="G135" s="478"/>
      <c r="H135" s="478"/>
      <c r="I135" s="144"/>
      <c r="J135" s="159">
        <f>H137+H138+H139</f>
        <v>189.15</v>
      </c>
      <c r="K135" s="130" t="s">
        <v>12</v>
      </c>
    </row>
    <row r="136" spans="1:11" ht="36.75">
      <c r="A136" s="129"/>
      <c r="B136" s="108"/>
      <c r="C136" s="99" t="s">
        <v>249</v>
      </c>
      <c r="D136" s="99" t="s">
        <v>250</v>
      </c>
      <c r="E136" s="99" t="s">
        <v>251</v>
      </c>
      <c r="F136" s="99"/>
      <c r="G136" s="99"/>
      <c r="H136" s="99" t="s">
        <v>248</v>
      </c>
      <c r="I136" s="129"/>
      <c r="J136" s="148"/>
      <c r="K136" s="134"/>
    </row>
    <row r="137" spans="1:11" ht="15">
      <c r="A137" s="129"/>
      <c r="B137" s="137" t="s">
        <v>156</v>
      </c>
      <c r="C137" s="137" t="s">
        <v>234</v>
      </c>
      <c r="D137" s="137" t="s">
        <v>240</v>
      </c>
      <c r="E137" s="124">
        <v>2</v>
      </c>
      <c r="F137" s="89"/>
      <c r="G137" s="124"/>
      <c r="H137" s="89">
        <f>E137*D137*C137</f>
        <v>170.352</v>
      </c>
      <c r="I137" s="129"/>
      <c r="J137" s="148"/>
      <c r="K137" s="134"/>
    </row>
    <row r="138" spans="1:11">
      <c r="B138" s="137" t="s">
        <v>245</v>
      </c>
      <c r="C138" s="137" t="s">
        <v>241</v>
      </c>
      <c r="D138" s="137" t="s">
        <v>242</v>
      </c>
      <c r="E138" s="124">
        <v>2</v>
      </c>
      <c r="F138" s="89"/>
      <c r="G138" s="124"/>
      <c r="H138" s="89">
        <f>C138*D138*E138</f>
        <v>15.797999999999998</v>
      </c>
    </row>
    <row r="139" spans="1:11">
      <c r="B139" s="137" t="s">
        <v>239</v>
      </c>
      <c r="C139" s="137" t="s">
        <v>194</v>
      </c>
      <c r="D139" s="137" t="s">
        <v>237</v>
      </c>
      <c r="E139" s="124">
        <v>6</v>
      </c>
      <c r="F139" s="89"/>
      <c r="G139" s="124"/>
      <c r="H139" s="89">
        <f>C139*D139*E139</f>
        <v>3</v>
      </c>
    </row>
    <row r="141" spans="1:11" ht="15" thickBot="1"/>
    <row r="142" spans="1:11" ht="21" customHeight="1" thickBot="1">
      <c r="A142" s="136"/>
      <c r="B142" s="113">
        <v>8</v>
      </c>
      <c r="C142" s="510" t="s">
        <v>88</v>
      </c>
      <c r="D142" s="511"/>
      <c r="E142" s="511"/>
      <c r="F142" s="512"/>
    </row>
    <row r="144" spans="1:11" ht="15">
      <c r="A144" s="125"/>
      <c r="B144" s="163"/>
      <c r="C144" s="209"/>
      <c r="D144" s="91"/>
      <c r="E144" s="132"/>
      <c r="F144" s="132"/>
      <c r="G144" s="205"/>
      <c r="H144" s="129"/>
      <c r="I144" s="129"/>
      <c r="J144" s="129"/>
      <c r="K144" s="130"/>
    </row>
    <row r="145" spans="1:11">
      <c r="A145" s="210" t="s">
        <v>26</v>
      </c>
      <c r="B145" s="207" t="s">
        <v>89</v>
      </c>
      <c r="C145" s="478" t="s">
        <v>252</v>
      </c>
      <c r="D145" s="478"/>
      <c r="E145" s="478"/>
      <c r="F145" s="478"/>
      <c r="G145" s="478"/>
      <c r="H145" s="478"/>
      <c r="I145" s="144"/>
      <c r="J145" s="159">
        <f>G147</f>
        <v>12.62</v>
      </c>
      <c r="K145" s="130" t="s">
        <v>12</v>
      </c>
    </row>
    <row r="146" spans="1:11" ht="15">
      <c r="A146" s="110"/>
      <c r="B146" s="129"/>
      <c r="C146" s="98" t="s">
        <v>253</v>
      </c>
      <c r="D146" s="119"/>
      <c r="E146" s="128"/>
      <c r="F146" s="98"/>
      <c r="G146" s="499" t="str">
        <f>C146</f>
        <v>AREA</v>
      </c>
      <c r="H146" s="500"/>
      <c r="I146" s="129"/>
      <c r="J146" s="211"/>
      <c r="K146" s="130"/>
    </row>
    <row r="147" spans="1:11" ht="15">
      <c r="A147" s="110"/>
      <c r="B147" s="129"/>
      <c r="C147" s="98"/>
      <c r="D147" s="97"/>
      <c r="E147" s="146"/>
      <c r="F147" s="127"/>
      <c r="G147" s="508">
        <v>12.62</v>
      </c>
      <c r="H147" s="509"/>
      <c r="I147" s="129"/>
      <c r="J147" s="212"/>
      <c r="K147" s="130"/>
    </row>
    <row r="148" spans="1:11" ht="15">
      <c r="A148" s="91"/>
      <c r="B148" s="163"/>
      <c r="C148" s="164"/>
      <c r="D148" s="111"/>
      <c r="E148" s="141"/>
      <c r="F148" s="91"/>
      <c r="G148" s="204"/>
      <c r="H148" s="129"/>
      <c r="I148" s="129"/>
      <c r="J148" s="129"/>
      <c r="K148" s="130"/>
    </row>
    <row r="149" spans="1:11">
      <c r="A149" s="157" t="s">
        <v>27</v>
      </c>
      <c r="B149" s="207" t="str">
        <f>'PLANILHA ORÇAMENTÁRIA'!C48</f>
        <v>13.333.0010-A</v>
      </c>
      <c r="C149" s="478" t="str">
        <f>'PLANILHA ORÇAMENTÁRIA'!E48</f>
        <v>REVESTIMENTO DE PISO COM CERAMICA TATIL DIRECIONAL,(LADRILHO HIDRAULICO),PARA PESSOAS COM NECESSIDADES ESPECIFICAS,ASSEN
             TES SOBRE SUPERFICIE EM OSSO,CONFORME ITEM 13.330.0010</v>
      </c>
      <c r="D149" s="478"/>
      <c r="E149" s="478"/>
      <c r="F149" s="478"/>
      <c r="G149" s="478"/>
      <c r="H149" s="478"/>
      <c r="I149" s="144"/>
      <c r="J149" s="159">
        <f>G151</f>
        <v>34.5</v>
      </c>
      <c r="K149" s="130" t="s">
        <v>12</v>
      </c>
    </row>
    <row r="150" spans="1:11" ht="15">
      <c r="A150" s="110"/>
      <c r="B150" s="129"/>
      <c r="C150" s="98" t="s">
        <v>253</v>
      </c>
      <c r="D150" s="119"/>
      <c r="E150" s="128"/>
      <c r="F150" s="98"/>
      <c r="G150" s="499" t="str">
        <f>C150</f>
        <v>AREA</v>
      </c>
      <c r="H150" s="500"/>
      <c r="I150" s="129"/>
      <c r="J150" s="211"/>
      <c r="K150" s="130"/>
    </row>
    <row r="151" spans="1:11" ht="15">
      <c r="A151" s="110"/>
      <c r="B151" s="129"/>
      <c r="C151" s="98"/>
      <c r="D151" s="97"/>
      <c r="E151" s="146"/>
      <c r="F151" s="127"/>
      <c r="G151" s="508">
        <v>34.5</v>
      </c>
      <c r="H151" s="509"/>
      <c r="I151" s="129"/>
      <c r="J151" s="212"/>
      <c r="K151" s="130"/>
    </row>
    <row r="153" spans="1:11" ht="14.25" customHeight="1">
      <c r="A153" s="157" t="s">
        <v>28</v>
      </c>
      <c r="B153" s="207" t="s">
        <v>149</v>
      </c>
      <c r="C153" s="506" t="s">
        <v>254</v>
      </c>
      <c r="D153" s="496"/>
      <c r="E153" s="496"/>
      <c r="F153" s="496"/>
      <c r="G153" s="496"/>
      <c r="H153" s="497"/>
      <c r="I153" s="144"/>
      <c r="J153" s="159">
        <f>G155</f>
        <v>362.26</v>
      </c>
      <c r="K153" s="130" t="s">
        <v>12</v>
      </c>
    </row>
    <row r="154" spans="1:11" ht="15">
      <c r="A154" s="91"/>
      <c r="B154" s="129"/>
      <c r="C154" s="135" t="s">
        <v>185</v>
      </c>
      <c r="D154" s="135"/>
      <c r="E154" s="498"/>
      <c r="F154" s="498"/>
      <c r="G154" s="507" t="s">
        <v>255</v>
      </c>
      <c r="H154" s="507"/>
      <c r="I154" s="129"/>
      <c r="J154" s="129"/>
      <c r="K154" s="129"/>
    </row>
    <row r="155" spans="1:11" ht="15">
      <c r="A155" s="91"/>
      <c r="B155" s="129"/>
      <c r="C155" s="131"/>
      <c r="D155" s="135"/>
      <c r="E155" s="104"/>
      <c r="F155" s="104"/>
      <c r="G155" s="501">
        <v>362.26</v>
      </c>
      <c r="H155" s="502"/>
      <c r="I155" s="129"/>
      <c r="J155" s="129"/>
      <c r="K155" s="129"/>
    </row>
    <row r="157" spans="1:11" ht="14.25" customHeight="1">
      <c r="A157" s="157" t="s">
        <v>168</v>
      </c>
      <c r="B157" s="207" t="str">
        <f>'PLANILHA ORÇAMENTÁRIA'!C50</f>
        <v>13.348.0010-A</v>
      </c>
      <c r="C157" s="506" t="str">
        <f>'PLANILHA ORÇAMENTÁRIA'!E50</f>
        <v>REVESTIMENTO DE PISOS COM GRANITO CINZA ANDORINHA,EM PLACAS,COM ESPESSURA DE 2CM,POLIDO,ASSENTE EM SUPERFICIE EM OSSO,CO
             M NATA DE CIMENTO SOBRE ARGAMASSA DE CIMENTO,AREIA E SAIBRO,NO TRACO 1:2:2 E REJUNTAMENTO PRONTO</v>
      </c>
      <c r="D157" s="496"/>
      <c r="E157" s="496"/>
      <c r="F157" s="496"/>
      <c r="G157" s="496"/>
      <c r="H157" s="497"/>
      <c r="I157" s="144"/>
      <c r="J157" s="159">
        <f>G159</f>
        <v>85.176000000000002</v>
      </c>
      <c r="K157" s="130" t="s">
        <v>12</v>
      </c>
    </row>
    <row r="158" spans="1:11" ht="15">
      <c r="A158" s="91"/>
      <c r="B158" s="129"/>
      <c r="C158" s="135" t="s">
        <v>179</v>
      </c>
      <c r="D158" s="135" t="s">
        <v>181</v>
      </c>
      <c r="E158" s="498" t="s">
        <v>322</v>
      </c>
      <c r="F158" s="498"/>
      <c r="G158" s="507"/>
      <c r="H158" s="507"/>
      <c r="I158" s="129"/>
      <c r="J158" s="129"/>
      <c r="K158" s="129"/>
    </row>
    <row r="159" spans="1:11" ht="15">
      <c r="A159" s="91"/>
      <c r="B159" s="129"/>
      <c r="C159" s="131">
        <v>0.7</v>
      </c>
      <c r="D159" s="135">
        <v>121.68</v>
      </c>
      <c r="E159" s="104"/>
      <c r="F159" s="104"/>
      <c r="G159" s="501">
        <f>D159*C159</f>
        <v>85.176000000000002</v>
      </c>
      <c r="H159" s="502"/>
      <c r="I159" s="129"/>
      <c r="J159" s="129"/>
      <c r="K159" s="129"/>
    </row>
    <row r="161" spans="1:11">
      <c r="A161" s="157" t="s">
        <v>151</v>
      </c>
      <c r="B161" s="207" t="str">
        <f>'PLANILHA ORÇAMENTÁRIA'!C51</f>
        <v>13.301.0081-A</v>
      </c>
      <c r="C161" s="495" t="str">
        <f>'PLANILHA ORÇAMENTÁRIA'!E51</f>
        <v>PISO CIMENTADO,COM 1,5CM DE ESPESSURA,COM ARGAMASSA DE CIMENTO E AREIA, NO TRACO 1:3, COM ACABAMENTO ASPERO, SOBRE BASE 
             EXISTENTE</v>
      </c>
      <c r="D161" s="496"/>
      <c r="E161" s="496"/>
      <c r="F161" s="496"/>
      <c r="G161" s="496"/>
      <c r="H161" s="497"/>
      <c r="I161" s="144"/>
      <c r="J161" s="159">
        <f>G163</f>
        <v>362.26</v>
      </c>
      <c r="K161" s="130" t="s">
        <v>12</v>
      </c>
    </row>
    <row r="162" spans="1:11" ht="15">
      <c r="A162" s="91"/>
      <c r="B162" s="129"/>
      <c r="C162" s="135"/>
      <c r="D162" s="135"/>
      <c r="E162" s="498"/>
      <c r="F162" s="498"/>
      <c r="G162" s="499" t="s">
        <v>188</v>
      </c>
      <c r="H162" s="500"/>
      <c r="I162" s="129"/>
      <c r="J162" s="129"/>
      <c r="K162" s="129"/>
    </row>
    <row r="163" spans="1:11" ht="15">
      <c r="A163" s="91"/>
      <c r="B163" s="129"/>
      <c r="C163" s="131"/>
      <c r="D163" s="135"/>
      <c r="E163" s="104"/>
      <c r="F163" s="104"/>
      <c r="G163" s="501">
        <v>362.26</v>
      </c>
      <c r="H163" s="502"/>
      <c r="I163" s="129"/>
      <c r="J163" s="129"/>
      <c r="K163" s="129"/>
    </row>
    <row r="164" spans="1:11" ht="15">
      <c r="A164" s="91"/>
      <c r="B164" s="129"/>
      <c r="C164" s="454"/>
      <c r="D164" s="455"/>
      <c r="E164" s="456"/>
      <c r="F164" s="456"/>
      <c r="G164" s="457"/>
      <c r="H164" s="457"/>
      <c r="I164" s="129"/>
      <c r="J164" s="129"/>
      <c r="K164" s="129"/>
    </row>
    <row r="165" spans="1:11">
      <c r="A165" s="157" t="s">
        <v>343</v>
      </c>
      <c r="B165" s="207" t="s">
        <v>172</v>
      </c>
      <c r="C165" s="506" t="s">
        <v>173</v>
      </c>
      <c r="D165" s="496"/>
      <c r="E165" s="496"/>
      <c r="F165" s="496"/>
      <c r="G165" s="496"/>
      <c r="H165" s="497"/>
      <c r="I165" s="144"/>
      <c r="J165" s="159">
        <v>85.176000000000002</v>
      </c>
      <c r="K165" s="130" t="s">
        <v>12</v>
      </c>
    </row>
    <row r="166" spans="1:11" ht="15">
      <c r="A166" s="91"/>
      <c r="B166" s="129"/>
      <c r="C166" s="135" t="s">
        <v>179</v>
      </c>
      <c r="D166" s="135" t="s">
        <v>181</v>
      </c>
      <c r="E166" s="498" t="s">
        <v>322</v>
      </c>
      <c r="F166" s="498"/>
      <c r="G166" s="507"/>
      <c r="H166" s="507"/>
      <c r="I166" s="129"/>
      <c r="J166" s="129"/>
      <c r="K166" s="129"/>
    </row>
    <row r="167" spans="1:11" ht="15">
      <c r="A167" s="91"/>
      <c r="B167" s="129"/>
      <c r="C167" s="131">
        <v>0.7</v>
      </c>
      <c r="D167" s="135">
        <v>121.68</v>
      </c>
      <c r="E167" s="104"/>
      <c r="F167" s="104"/>
      <c r="G167" s="501">
        <v>85.176000000000002</v>
      </c>
      <c r="H167" s="502"/>
      <c r="I167" s="129"/>
      <c r="J167" s="129"/>
      <c r="K167" s="129"/>
    </row>
    <row r="168" spans="1:11" ht="15" thickBot="1"/>
    <row r="169" spans="1:11" ht="15.75" thickBot="1">
      <c r="B169" s="123">
        <v>9</v>
      </c>
      <c r="C169" s="504" t="s">
        <v>93</v>
      </c>
      <c r="D169" s="504"/>
      <c r="E169" s="504"/>
      <c r="F169" s="505"/>
    </row>
    <row r="171" spans="1:11">
      <c r="A171" s="148"/>
      <c r="B171" s="163" t="s">
        <v>33</v>
      </c>
      <c r="C171" s="164" t="s">
        <v>256</v>
      </c>
      <c r="D171" s="164"/>
      <c r="E171" s="148"/>
      <c r="F171" s="148"/>
      <c r="G171" s="148"/>
      <c r="H171" s="148"/>
      <c r="I171" s="148"/>
      <c r="J171" s="148"/>
      <c r="K171" s="109"/>
    </row>
    <row r="172" spans="1:11" ht="36" customHeight="1">
      <c r="A172" s="157" t="s">
        <v>33</v>
      </c>
      <c r="B172" s="157" t="s">
        <v>257</v>
      </c>
      <c r="C172" s="503" t="s">
        <v>258</v>
      </c>
      <c r="D172" s="503"/>
      <c r="E172" s="503"/>
      <c r="F172" s="503"/>
      <c r="G172" s="503"/>
      <c r="H172" s="503"/>
      <c r="I172" s="144"/>
      <c r="J172" s="159">
        <f>D174</f>
        <v>32.28</v>
      </c>
      <c r="K172" s="130" t="s">
        <v>12</v>
      </c>
    </row>
    <row r="173" spans="1:11" ht="30">
      <c r="A173" s="91"/>
      <c r="B173" s="129"/>
      <c r="C173" s="98" t="s">
        <v>259</v>
      </c>
      <c r="D173" s="78" t="s">
        <v>260</v>
      </c>
      <c r="E173" s="103"/>
      <c r="F173" s="199"/>
      <c r="G173" s="180"/>
      <c r="H173" s="199"/>
      <c r="I173" s="129"/>
      <c r="J173" s="129"/>
      <c r="K173" s="129"/>
    </row>
    <row r="174" spans="1:11" ht="30">
      <c r="A174" s="91"/>
      <c r="B174" s="129"/>
      <c r="C174" s="78" t="s">
        <v>262</v>
      </c>
      <c r="D174" s="150">
        <v>32.28</v>
      </c>
      <c r="E174" s="100" t="s">
        <v>261</v>
      </c>
      <c r="F174" s="106"/>
      <c r="G174" s="180"/>
      <c r="H174" s="94"/>
      <c r="I174" s="129"/>
      <c r="J174" s="129"/>
      <c r="K174" s="129"/>
    </row>
    <row r="176" spans="1:11">
      <c r="A176" s="157" t="s">
        <v>34</v>
      </c>
      <c r="B176" s="207" t="str">
        <f>'PLANILHA ORÇAMENTÁRIA'!C56</f>
        <v>09.003.0036-A</v>
      </c>
      <c r="C176" s="495" t="str">
        <f>'PLANILHA ORÇAMENTÁRIA'!E56</f>
        <v>Espécies vegetais com aproximadamente 40cm de altura, tipo Arbusto Azaléa (Rhododendron simsii), Arbusto Banana de Macaco/Guaimbé (Philodendron Bipinnatifidum) ou similar. FORNECIMENTO</v>
      </c>
      <c r="D176" s="496"/>
      <c r="E176" s="496"/>
      <c r="F176" s="496"/>
      <c r="G176" s="496"/>
      <c r="H176" s="497"/>
      <c r="I176" s="144"/>
      <c r="J176" s="159">
        <v>40</v>
      </c>
      <c r="K176" s="130" t="s">
        <v>100</v>
      </c>
    </row>
    <row r="177" spans="1:11" ht="15">
      <c r="A177" s="91"/>
      <c r="B177" s="129"/>
      <c r="C177" s="135"/>
      <c r="D177" s="135"/>
      <c r="E177" s="498"/>
      <c r="F177" s="498"/>
      <c r="G177" s="499" t="s">
        <v>195</v>
      </c>
      <c r="H177" s="500"/>
      <c r="I177" s="129"/>
      <c r="J177" s="129"/>
      <c r="K177" s="129"/>
    </row>
    <row r="178" spans="1:11" ht="15">
      <c r="A178" s="91"/>
      <c r="B178" s="129"/>
      <c r="C178" s="131"/>
      <c r="D178" s="135"/>
      <c r="E178" s="104"/>
      <c r="F178" s="104"/>
      <c r="G178" s="501">
        <v>40</v>
      </c>
      <c r="H178" s="502"/>
      <c r="I178" s="129"/>
      <c r="J178" s="129"/>
      <c r="K178" s="129"/>
    </row>
    <row r="180" spans="1:11" ht="15">
      <c r="A180" s="157" t="s">
        <v>35</v>
      </c>
      <c r="B180" s="206" t="s">
        <v>98</v>
      </c>
      <c r="C180" s="478" t="s">
        <v>263</v>
      </c>
      <c r="D180" s="478"/>
      <c r="E180" s="478"/>
      <c r="F180" s="478"/>
      <c r="G180" s="478"/>
      <c r="H180" s="478"/>
      <c r="I180" s="158"/>
      <c r="J180" s="159">
        <f>H182</f>
        <v>10</v>
      </c>
      <c r="K180" s="153" t="s">
        <v>100</v>
      </c>
    </row>
    <row r="181" spans="1:11" ht="15">
      <c r="A181" s="214"/>
      <c r="B181" s="213"/>
      <c r="C181" s="102" t="s">
        <v>185</v>
      </c>
      <c r="D181" s="493"/>
      <c r="E181" s="493"/>
      <c r="F181" s="493"/>
      <c r="G181" s="493"/>
      <c r="H181" s="102" t="s">
        <v>235</v>
      </c>
      <c r="I181" s="213"/>
      <c r="J181" s="213"/>
      <c r="K181" s="213"/>
    </row>
    <row r="182" spans="1:11" ht="15">
      <c r="A182" s="214"/>
      <c r="B182" s="213"/>
      <c r="C182" s="96" t="s">
        <v>189</v>
      </c>
      <c r="D182" s="494"/>
      <c r="E182" s="494"/>
      <c r="F182" s="494"/>
      <c r="G182" s="494"/>
      <c r="H182" s="196">
        <v>10</v>
      </c>
      <c r="I182" s="213"/>
      <c r="J182" s="213"/>
      <c r="K182" s="213"/>
    </row>
    <row r="184" spans="1:11">
      <c r="A184" s="157" t="s">
        <v>36</v>
      </c>
      <c r="B184" s="157" t="s">
        <v>117</v>
      </c>
      <c r="C184" s="478" t="s">
        <v>264</v>
      </c>
      <c r="D184" s="478"/>
      <c r="E184" s="478"/>
      <c r="F184" s="478"/>
      <c r="G184" s="478"/>
      <c r="H184" s="478"/>
      <c r="I184" s="158"/>
      <c r="J184" s="159">
        <v>10</v>
      </c>
      <c r="K184" s="153" t="s">
        <v>100</v>
      </c>
    </row>
    <row r="185" spans="1:11" ht="15">
      <c r="A185" s="214"/>
      <c r="B185" s="151"/>
      <c r="C185" s="179" t="s">
        <v>259</v>
      </c>
      <c r="D185" s="218" t="s">
        <v>265</v>
      </c>
      <c r="E185" s="215"/>
      <c r="F185" s="179"/>
      <c r="G185" s="180"/>
      <c r="H185" s="182"/>
      <c r="I185" s="151"/>
      <c r="J185" s="151"/>
      <c r="K185" s="151"/>
    </row>
    <row r="186" spans="1:11" ht="15">
      <c r="A186" s="214"/>
      <c r="B186" s="151"/>
      <c r="C186" s="179" t="s">
        <v>189</v>
      </c>
      <c r="D186" s="216">
        <v>10</v>
      </c>
      <c r="E186" s="217"/>
      <c r="F186" s="179"/>
      <c r="G186" s="180"/>
      <c r="H186" s="182"/>
      <c r="I186" s="151"/>
      <c r="J186" s="151"/>
      <c r="K186" s="151"/>
    </row>
    <row r="187" spans="1:11" ht="15">
      <c r="A187" s="214"/>
      <c r="B187" s="151"/>
      <c r="C187" s="214"/>
      <c r="D187" s="241"/>
      <c r="E187" s="242"/>
      <c r="F187" s="214"/>
      <c r="G187" s="204"/>
      <c r="H187" s="213"/>
      <c r="I187" s="151"/>
      <c r="J187" s="151"/>
      <c r="K187" s="151"/>
    </row>
    <row r="188" spans="1:11">
      <c r="A188" s="157" t="s">
        <v>36</v>
      </c>
      <c r="B188" s="157" t="str">
        <f>'PLANILHA ORÇAMENTÁRIA'!C59</f>
        <v>09.006.0030-A</v>
      </c>
      <c r="C188" s="478" t="str">
        <f>'PLANILHA ORÇAMENTÁRIA'!E59</f>
        <v xml:space="preserve">ATERRO COM TERRA PRETA VEGETAL,PARA EXECUCAO DE GRAMADOS					</v>
      </c>
      <c r="D188" s="478"/>
      <c r="E188" s="478"/>
      <c r="F188" s="478"/>
      <c r="G188" s="478"/>
      <c r="H188" s="478"/>
      <c r="I188" s="158"/>
      <c r="J188" s="159">
        <v>12.62</v>
      </c>
      <c r="K188" s="153" t="s">
        <v>13</v>
      </c>
    </row>
    <row r="189" spans="1:11" ht="15">
      <c r="A189" s="214"/>
      <c r="B189" s="151"/>
      <c r="C189" s="179" t="s">
        <v>259</v>
      </c>
      <c r="D189" s="218" t="s">
        <v>253</v>
      </c>
      <c r="E189" s="215"/>
      <c r="F189" s="179"/>
      <c r="G189" s="180"/>
      <c r="H189" s="182"/>
      <c r="I189" s="151"/>
      <c r="J189" s="151"/>
      <c r="K189" s="151"/>
    </row>
    <row r="190" spans="1:11" ht="15">
      <c r="A190" s="214"/>
      <c r="B190" s="151"/>
      <c r="C190" s="179" t="s">
        <v>156</v>
      </c>
      <c r="D190" s="216">
        <v>31.56</v>
      </c>
      <c r="E190" s="217">
        <v>0.4</v>
      </c>
      <c r="F190" s="179"/>
      <c r="G190" s="180"/>
      <c r="H190" s="182"/>
      <c r="I190" s="151"/>
      <c r="J190" s="151"/>
      <c r="K190" s="151"/>
    </row>
    <row r="191" spans="1:11" ht="15" thickBot="1"/>
    <row r="192" spans="1:11" ht="15.75" thickBot="1">
      <c r="B192" s="123">
        <v>10</v>
      </c>
      <c r="C192" s="491" t="s">
        <v>102</v>
      </c>
      <c r="D192" s="491"/>
      <c r="E192" s="491"/>
      <c r="F192" s="492"/>
    </row>
    <row r="194" spans="1:11" ht="43.5" customHeight="1">
      <c r="A194" s="210" t="s">
        <v>159</v>
      </c>
      <c r="B194" s="207" t="str">
        <f>'PLANILHA ORÇAMENTÁRIA'!C62</f>
        <v>17.012.0040-A</v>
      </c>
      <c r="C194" s="478" t="str">
        <f>'PLANILHA ORÇAMENTÁRIA'!E62</f>
        <v>PINTURA INTERNA OU EXTERNA COM TINTA IMPERMEAVEL EM CORES PARA APLICACAO SOBRE CONCRETO,TIJOLOS,PEDRAS OU ARGAMASSA DE SUPERFÍCIE POROSA, EM DUAS DEMÃOS, USANDO ÁGUA COMO DILUENTE.</v>
      </c>
      <c r="D194" s="478"/>
      <c r="E194" s="478"/>
      <c r="F194" s="478"/>
      <c r="G194" s="478"/>
      <c r="H194" s="478"/>
      <c r="I194" s="158"/>
      <c r="J194" s="222">
        <v>3.01</v>
      </c>
      <c r="K194" s="192" t="s">
        <v>12</v>
      </c>
    </row>
    <row r="195" spans="1:11" ht="15">
      <c r="A195" s="221"/>
      <c r="B195" s="151"/>
      <c r="C195" s="219" t="s">
        <v>185</v>
      </c>
      <c r="D195" s="479" t="s">
        <v>267</v>
      </c>
      <c r="E195" s="480"/>
      <c r="F195" s="219"/>
      <c r="G195" s="479" t="s">
        <v>266</v>
      </c>
      <c r="H195" s="480"/>
      <c r="I195" s="151"/>
      <c r="J195" s="211"/>
      <c r="K195" s="151"/>
    </row>
    <row r="196" spans="1:11" ht="15">
      <c r="A196" s="221"/>
      <c r="B196" s="151"/>
      <c r="C196" s="219"/>
      <c r="D196" s="481"/>
      <c r="E196" s="482"/>
      <c r="F196" s="220"/>
      <c r="G196" s="481">
        <v>3.01</v>
      </c>
      <c r="H196" s="482"/>
      <c r="I196" s="151"/>
      <c r="J196" s="212"/>
      <c r="K196" s="151"/>
    </row>
    <row r="198" spans="1:11">
      <c r="A198" s="210" t="s">
        <v>160</v>
      </c>
      <c r="B198" s="207" t="str">
        <f>'PLANILHA ORÇAMENTÁRIA'!C63</f>
        <v>17.040.0024-A</v>
      </c>
      <c r="C198" s="478" t="str">
        <f>'PLANILHA ORÇAMENTÁRIA'!E63</f>
        <v>PINTURA DE PISO CIMENTADO LISO COM TINTA 100% ACRILICA,INCLUSIVE LIXAMENTO,LIMPEZA E TRES DEMAOS DE ACABAMENTO APLICADAS A ROLO DE LÃ, DILUIÇÃO EM ÁGUA A 20%.</v>
      </c>
      <c r="D198" s="478"/>
      <c r="E198" s="478"/>
      <c r="F198" s="478"/>
      <c r="G198" s="478"/>
      <c r="H198" s="478"/>
      <c r="I198" s="158"/>
      <c r="J198" s="222">
        <f>G200</f>
        <v>362.26</v>
      </c>
      <c r="K198" s="192" t="s">
        <v>12</v>
      </c>
    </row>
    <row r="199" spans="1:11" ht="15">
      <c r="A199" s="221"/>
      <c r="B199" s="151"/>
      <c r="C199" s="219" t="s">
        <v>185</v>
      </c>
      <c r="D199" s="479"/>
      <c r="E199" s="480"/>
      <c r="F199" s="219"/>
      <c r="G199" s="479" t="s">
        <v>266</v>
      </c>
      <c r="H199" s="480"/>
      <c r="I199" s="151"/>
      <c r="J199" s="211"/>
      <c r="K199" s="151"/>
    </row>
    <row r="200" spans="1:11" ht="15">
      <c r="A200" s="221"/>
      <c r="B200" s="151"/>
      <c r="C200" s="219" t="s">
        <v>189</v>
      </c>
      <c r="D200" s="481"/>
      <c r="E200" s="482"/>
      <c r="F200" s="220"/>
      <c r="G200" s="481">
        <v>362.26</v>
      </c>
      <c r="H200" s="482"/>
      <c r="I200" s="151"/>
      <c r="J200" s="212"/>
      <c r="K200" s="151"/>
    </row>
    <row r="202" spans="1:11">
      <c r="A202" s="210" t="s">
        <v>161</v>
      </c>
      <c r="B202" s="207" t="str">
        <f>'PLANILHA ORÇAMENTÁRIA'!C64</f>
        <v>17.017.0110-A</v>
      </c>
      <c r="C202" s="478" t="str">
        <f>'PLANILHA ORÇAMENTÁRIA'!E64</f>
        <v>PINTURA INTERNA OU EXTERNA SOBRE MADEIRA,COM TINTA A OLEO BRILHANTE OU ACETINADA,LIXAMENTO,UMA DEMAO DE VERNIZ ISOLANTEINCOLOR,DUAS DEMAOS DE MASSA PARA MADEIRA,LIXAMENTO E REMOCAO DE PO,UMA DEMAO DE FUNDO SINTETICO NIVELADOR E DUAS DEMAOSDE ACABAMENTO</v>
      </c>
      <c r="D202" s="478"/>
      <c r="E202" s="478"/>
      <c r="F202" s="478"/>
      <c r="G202" s="478"/>
      <c r="H202" s="478"/>
      <c r="I202" s="158"/>
      <c r="J202" s="222">
        <v>12.75</v>
      </c>
      <c r="K202" s="192" t="s">
        <v>12</v>
      </c>
    </row>
    <row r="203" spans="1:11" ht="15">
      <c r="A203" s="221"/>
      <c r="B203" s="151"/>
      <c r="C203" s="219" t="s">
        <v>185</v>
      </c>
      <c r="D203" s="479"/>
      <c r="E203" s="480"/>
      <c r="F203" s="219"/>
      <c r="G203" s="479" t="s">
        <v>266</v>
      </c>
      <c r="H203" s="480"/>
      <c r="I203" s="151"/>
      <c r="J203" s="211"/>
      <c r="K203" s="151"/>
    </row>
    <row r="204" spans="1:11" ht="15">
      <c r="A204" s="221"/>
      <c r="B204" s="151"/>
      <c r="C204" s="219" t="s">
        <v>190</v>
      </c>
      <c r="D204" s="481"/>
      <c r="E204" s="482"/>
      <c r="F204" s="220"/>
      <c r="G204" s="481">
        <v>12.75</v>
      </c>
      <c r="H204" s="482"/>
      <c r="I204" s="151"/>
      <c r="J204" s="212"/>
      <c r="K204" s="151"/>
    </row>
    <row r="205" spans="1:11" ht="15" thickBot="1"/>
    <row r="206" spans="1:11" ht="15.75" thickBot="1">
      <c r="B206" s="95">
        <v>11</v>
      </c>
      <c r="C206" s="489" t="str">
        <f>'PLANILHA ORÇAMENTÁRIA'!E66</f>
        <v>ILUMINAÇAO PUBLICA</v>
      </c>
      <c r="D206" s="489"/>
      <c r="E206" s="489"/>
      <c r="F206" s="490"/>
    </row>
    <row r="208" spans="1:11">
      <c r="A208" s="210" t="s">
        <v>103</v>
      </c>
      <c r="B208" s="207" t="str">
        <f>'PLANILHA ORÇAMENTÁRIA'!C67</f>
        <v>18.027.0089-A</v>
      </c>
      <c r="C208" s="478" t="str">
        <f>'PLANILHA ORÇAMENTÁRIA'!E67</f>
        <v xml:space="preserve"> Luminária fechada, para iluminação de ruas, avenidas e praças, na forma ovóide, corpo refletor estampado em chapa de alumínio, refrator prismático em vidro boro-silicato, para lâmpada: mista até 500W, vapor de mercúrio, vapor de sódio ou vapor metálico até 400W, inclusive 20,00m de fio 2,5mm², exclusive lâmpada e reator. FORNECIMENTO e COLOCAÇÃO</v>
      </c>
      <c r="D208" s="478"/>
      <c r="E208" s="478"/>
      <c r="F208" s="478"/>
      <c r="G208" s="478"/>
      <c r="H208" s="478"/>
      <c r="I208" s="158"/>
      <c r="J208" s="222">
        <f>G209</f>
        <v>8</v>
      </c>
      <c r="K208" s="192" t="s">
        <v>100</v>
      </c>
    </row>
    <row r="209" spans="1:11" ht="15">
      <c r="A209" s="221"/>
      <c r="B209" s="151"/>
      <c r="C209" s="219" t="s">
        <v>251</v>
      </c>
      <c r="D209" s="479"/>
      <c r="E209" s="480"/>
      <c r="F209" s="219"/>
      <c r="G209" s="479">
        <v>8</v>
      </c>
      <c r="H209" s="480"/>
      <c r="I209" s="151"/>
      <c r="J209" s="211"/>
      <c r="K209" s="151"/>
    </row>
    <row r="210" spans="1:11" ht="15">
      <c r="A210" s="221"/>
      <c r="B210" s="151"/>
      <c r="C210" s="219"/>
      <c r="D210" s="481"/>
      <c r="E210" s="482"/>
      <c r="F210" s="220"/>
      <c r="G210" s="481"/>
      <c r="H210" s="482"/>
      <c r="I210" s="151"/>
      <c r="J210" s="212"/>
      <c r="K210" s="151"/>
    </row>
    <row r="212" spans="1:11">
      <c r="A212" s="210" t="s">
        <v>104</v>
      </c>
      <c r="B212" s="234" t="str">
        <f>'PLANILHA ORÇAMENTÁRIA'!C68</f>
        <v xml:space="preserve">21.045.0082-A                                           </v>
      </c>
      <c r="C212" s="478" t="str">
        <f>'PLANILHA ORÇAMENTÁRIA'!E68</f>
        <v xml:space="preserve">LAMPADA MULTIVAPOR METALICO (MVM) DE 400W,BULBO OVOIDE.FORNECIMENTO                                                                                                    </v>
      </c>
      <c r="D212" s="478"/>
      <c r="E212" s="478"/>
      <c r="F212" s="478"/>
      <c r="G212" s="478"/>
      <c r="H212" s="478"/>
      <c r="I212" s="158"/>
      <c r="J212" s="222">
        <f>G213</f>
        <v>8</v>
      </c>
      <c r="K212" s="192" t="s">
        <v>100</v>
      </c>
    </row>
    <row r="213" spans="1:11" ht="15">
      <c r="A213" s="221"/>
      <c r="B213" s="151"/>
      <c r="C213" s="219" t="s">
        <v>251</v>
      </c>
      <c r="D213" s="479"/>
      <c r="E213" s="480"/>
      <c r="F213" s="219"/>
      <c r="G213" s="479">
        <v>8</v>
      </c>
      <c r="H213" s="480"/>
      <c r="I213" s="151"/>
      <c r="J213" s="211"/>
      <c r="K213" s="151"/>
    </row>
    <row r="214" spans="1:11" ht="15">
      <c r="A214" s="221"/>
      <c r="B214" s="151"/>
      <c r="C214" s="219"/>
      <c r="D214" s="481"/>
      <c r="E214" s="482"/>
      <c r="F214" s="220"/>
      <c r="G214" s="481"/>
      <c r="H214" s="482"/>
      <c r="I214" s="151"/>
      <c r="J214" s="212"/>
      <c r="K214" s="151"/>
    </row>
    <row r="215" spans="1:11" ht="15">
      <c r="A215" s="221"/>
      <c r="B215" s="151"/>
      <c r="C215" s="231"/>
      <c r="D215" s="232"/>
      <c r="E215" s="232"/>
      <c r="F215" s="233"/>
      <c r="G215" s="232"/>
      <c r="H215" s="232"/>
      <c r="I215" s="151"/>
      <c r="J215" s="212"/>
      <c r="K215" s="151"/>
    </row>
    <row r="216" spans="1:11">
      <c r="A216" s="210" t="s">
        <v>310</v>
      </c>
      <c r="B216" s="234" t="str">
        <f>'PLANILHA ORÇAMENTÁRIA'!C69</f>
        <v xml:space="preserve">18.260.0045-A                                           </v>
      </c>
      <c r="C216" s="478" t="str">
        <f>'PLANILHA ORÇAMENTÁRIA'!E69</f>
        <v>BRACO PARA ILUMINACAO DE RUAS,EM TUBO DE ACO GALVANIZADO COM DIAMETRO DE=48,2MM,PARA FIXACAO EM POSTE OU PAREDE,PROJECAO HORIZONTAL=2500MM,PROJECAO VERTICAL=1660MM.FORNECIMENTO E COLOCACAO</v>
      </c>
      <c r="D216" s="478"/>
      <c r="E216" s="478"/>
      <c r="F216" s="478"/>
      <c r="G216" s="478"/>
      <c r="H216" s="478"/>
      <c r="I216" s="158"/>
      <c r="J216" s="222">
        <v>8</v>
      </c>
      <c r="K216" s="192" t="s">
        <v>100</v>
      </c>
    </row>
    <row r="217" spans="1:11" ht="15">
      <c r="A217" s="221"/>
      <c r="B217" s="151"/>
      <c r="C217" s="219" t="s">
        <v>251</v>
      </c>
      <c r="D217" s="479"/>
      <c r="E217" s="480"/>
      <c r="F217" s="219"/>
      <c r="G217" s="479">
        <v>8</v>
      </c>
      <c r="H217" s="480"/>
      <c r="I217" s="151"/>
      <c r="J217" s="211"/>
      <c r="K217" s="151"/>
    </row>
    <row r="218" spans="1:11" ht="15">
      <c r="A218" s="221"/>
      <c r="B218" s="151"/>
      <c r="C218" s="219"/>
      <c r="D218" s="481"/>
      <c r="E218" s="482"/>
      <c r="F218" s="220"/>
      <c r="G218" s="481"/>
      <c r="H218" s="482"/>
      <c r="I218" s="151"/>
      <c r="J218" s="212"/>
      <c r="K218" s="151"/>
    </row>
    <row r="219" spans="1:11" ht="15">
      <c r="A219" s="221"/>
      <c r="B219" s="151"/>
      <c r="C219" s="231"/>
      <c r="D219" s="232"/>
      <c r="E219" s="232"/>
      <c r="F219" s="233"/>
      <c r="G219" s="232"/>
      <c r="H219" s="232"/>
      <c r="I219" s="151"/>
      <c r="J219" s="212"/>
      <c r="K219" s="151"/>
    </row>
    <row r="220" spans="1:11">
      <c r="A220" s="210" t="s">
        <v>311</v>
      </c>
      <c r="B220" s="234" t="str">
        <f>'PLANILHA ORÇAMENTÁRIA'!C70</f>
        <v xml:space="preserve">18.260.0070-A                                           </v>
      </c>
      <c r="C220" s="478" t="str">
        <f>'PLANILHA ORÇAMENTÁRIA'!E70</f>
        <v>RELE FOTOELETRICO,PARA COMANDO DE ILUMINACAO EXTERNA,NA TENSAO DE 220V E CARGA MAXIMA DE 1.000W.FORNECIMENTO E COLOCACAO</v>
      </c>
      <c r="D220" s="478"/>
      <c r="E220" s="478"/>
      <c r="F220" s="478"/>
      <c r="G220" s="478"/>
      <c r="H220" s="478"/>
      <c r="I220" s="158"/>
      <c r="J220" s="222">
        <v>8</v>
      </c>
      <c r="K220" s="192" t="s">
        <v>100</v>
      </c>
    </row>
    <row r="221" spans="1:11" ht="15">
      <c r="A221" s="221"/>
      <c r="B221" s="151"/>
      <c r="C221" s="219" t="s">
        <v>251</v>
      </c>
      <c r="D221" s="479"/>
      <c r="E221" s="480"/>
      <c r="F221" s="219"/>
      <c r="G221" s="479">
        <v>8</v>
      </c>
      <c r="H221" s="480"/>
      <c r="I221" s="151"/>
      <c r="J221" s="211"/>
      <c r="K221" s="151"/>
    </row>
    <row r="222" spans="1:11" ht="15">
      <c r="A222" s="221"/>
      <c r="B222" s="151"/>
      <c r="C222" s="219"/>
      <c r="D222" s="481"/>
      <c r="E222" s="482"/>
      <c r="F222" s="220"/>
      <c r="G222" s="481"/>
      <c r="H222" s="482"/>
      <c r="I222" s="151"/>
      <c r="J222" s="212"/>
      <c r="K222" s="151"/>
    </row>
    <row r="223" spans="1:11" ht="15">
      <c r="A223" s="221"/>
      <c r="B223" s="151"/>
      <c r="C223" s="231"/>
      <c r="D223" s="232"/>
      <c r="E223" s="232"/>
      <c r="F223" s="233"/>
      <c r="G223" s="232"/>
      <c r="H223" s="232"/>
      <c r="I223" s="151"/>
      <c r="J223" s="212"/>
      <c r="K223" s="151"/>
    </row>
    <row r="224" spans="1:11">
      <c r="A224" s="210" t="s">
        <v>314</v>
      </c>
      <c r="B224" s="234" t="str">
        <f>'PLANILHA ORÇAMENTÁRIA'!C71</f>
        <v xml:space="preserve">18.045.0028-A                                           </v>
      </c>
      <c r="C224" s="478" t="str">
        <f>'PLANILHA ORÇAMENTÁRIA'!E71</f>
        <v xml:space="preserve">POSTE DE CONCRETO,COM SECAO CIRCULAR,COM 9,00M DE COMPRIMENTO E CARGA NOMINAL NO TOPO DE 400KG,INCLUSIVE ESCAVACAO,EXCLUSIVE TRANSPORTE.FORNECIMENTO E COLOCACAO
 </v>
      </c>
      <c r="D224" s="478"/>
      <c r="E224" s="478"/>
      <c r="F224" s="478"/>
      <c r="G224" s="478"/>
      <c r="H224" s="478"/>
      <c r="I224" s="158"/>
      <c r="J224" s="222">
        <v>1</v>
      </c>
      <c r="K224" s="192" t="s">
        <v>100</v>
      </c>
    </row>
    <row r="225" spans="1:11" ht="15">
      <c r="A225" s="221"/>
      <c r="B225" s="151"/>
      <c r="C225" s="219" t="s">
        <v>251</v>
      </c>
      <c r="D225" s="479"/>
      <c r="E225" s="480"/>
      <c r="F225" s="219"/>
      <c r="G225" s="479">
        <v>1</v>
      </c>
      <c r="H225" s="480"/>
      <c r="I225" s="151"/>
      <c r="J225" s="211"/>
      <c r="K225" s="151"/>
    </row>
    <row r="226" spans="1:11" ht="15">
      <c r="A226" s="221"/>
      <c r="B226" s="151"/>
      <c r="C226" s="219"/>
      <c r="D226" s="481"/>
      <c r="E226" s="482"/>
      <c r="F226" s="220"/>
      <c r="G226" s="481"/>
      <c r="H226" s="482"/>
      <c r="I226" s="151"/>
      <c r="J226" s="212"/>
      <c r="K226" s="151"/>
    </row>
    <row r="227" spans="1:11" ht="15.75" thickBot="1">
      <c r="A227" s="221"/>
      <c r="B227" s="151"/>
      <c r="C227" s="231"/>
      <c r="D227" s="232"/>
      <c r="E227" s="232"/>
      <c r="F227" s="233"/>
      <c r="G227" s="232"/>
      <c r="H227" s="232"/>
      <c r="I227" s="151"/>
      <c r="J227" s="212"/>
      <c r="K227" s="151"/>
    </row>
    <row r="228" spans="1:11" ht="15.75" thickBot="1">
      <c r="B228" s="95">
        <v>12</v>
      </c>
      <c r="C228" s="489" t="str">
        <f>'PLANILHA ORÇAMENTÁRIA'!E74</f>
        <v xml:space="preserve">PERGOLADO DE MADEIRA </v>
      </c>
      <c r="D228" s="489"/>
      <c r="E228" s="489"/>
      <c r="F228" s="490"/>
    </row>
    <row r="230" spans="1:11" ht="48.75" customHeight="1">
      <c r="A230" s="157" t="s">
        <v>50</v>
      </c>
      <c r="B230" s="206" t="s">
        <v>246</v>
      </c>
      <c r="C230" s="478" t="str">
        <f>'PLANILHA ORÇAMENTÁRIA'!E75</f>
        <v xml:space="preserve"> INSTALAÇÃO DE PERGOLADO DE MADEIRA, EM MAÇARANDUBA, ANGELIM OU EQUIVALENTE DA REGIÃO, FIXADO COM CONCRETO SOBRE PISO DE CONCRETO EXISTENTE. AF_11/20</v>
      </c>
      <c r="D230" s="478"/>
      <c r="E230" s="478"/>
      <c r="F230" s="478"/>
      <c r="G230" s="478"/>
      <c r="H230" s="478"/>
      <c r="I230" s="144"/>
      <c r="J230" s="255">
        <v>12.75</v>
      </c>
      <c r="K230" s="130" t="s">
        <v>12</v>
      </c>
    </row>
    <row r="231" spans="1:11" ht="15">
      <c r="A231" s="129"/>
      <c r="B231" s="108"/>
      <c r="C231" s="99" t="s">
        <v>249</v>
      </c>
      <c r="D231" s="99" t="s">
        <v>325</v>
      </c>
      <c r="E231" s="99" t="s">
        <v>251</v>
      </c>
      <c r="F231" s="99"/>
      <c r="G231" s="99"/>
      <c r="H231" s="99"/>
      <c r="I231" s="129"/>
      <c r="J231" s="148"/>
      <c r="K231" s="134"/>
    </row>
    <row r="232" spans="1:11" ht="15">
      <c r="A232" s="129"/>
      <c r="B232" s="137"/>
      <c r="C232" s="137" t="s">
        <v>268</v>
      </c>
      <c r="D232" s="137" t="s">
        <v>326</v>
      </c>
      <c r="E232" s="124">
        <v>1</v>
      </c>
      <c r="F232" s="89"/>
      <c r="G232" s="254"/>
      <c r="H232" s="253"/>
      <c r="I232" s="129"/>
      <c r="J232" s="148"/>
      <c r="K232" s="134"/>
    </row>
    <row r="233" spans="1:11">
      <c r="B233" s="137"/>
      <c r="C233" s="137"/>
      <c r="D233" s="137"/>
      <c r="E233" s="124"/>
      <c r="F233" s="89"/>
      <c r="G233" s="124"/>
      <c r="H233" s="89"/>
    </row>
    <row r="234" spans="1:11">
      <c r="B234" s="137"/>
      <c r="C234" s="137"/>
      <c r="D234" s="137"/>
      <c r="E234" s="124"/>
      <c r="F234" s="89"/>
      <c r="G234" s="124"/>
      <c r="H234" s="89"/>
    </row>
  </sheetData>
  <mergeCells count="121">
    <mergeCell ref="A3:C3"/>
    <mergeCell ref="A5:C5"/>
    <mergeCell ref="C12:H12"/>
    <mergeCell ref="C23:H23"/>
    <mergeCell ref="C89:G89"/>
    <mergeCell ref="C93:D93"/>
    <mergeCell ref="C94:D94"/>
    <mergeCell ref="C83:H83"/>
    <mergeCell ref="C47:D47"/>
    <mergeCell ref="C75:E75"/>
    <mergeCell ref="C69:H69"/>
    <mergeCell ref="C77:H77"/>
    <mergeCell ref="C16:D16"/>
    <mergeCell ref="C56:H56"/>
    <mergeCell ref="C63:H63"/>
    <mergeCell ref="C33:H33"/>
    <mergeCell ref="C38:H38"/>
    <mergeCell ref="C43:H43"/>
    <mergeCell ref="C49:H49"/>
    <mergeCell ref="C28:H28"/>
    <mergeCell ref="C18:H18"/>
    <mergeCell ref="B116:B119"/>
    <mergeCell ref="C135:H135"/>
    <mergeCell ref="C101:F101"/>
    <mergeCell ref="C104:D104"/>
    <mergeCell ref="C105:D105"/>
    <mergeCell ref="C103:F103"/>
    <mergeCell ref="C98:D98"/>
    <mergeCell ref="C92:G92"/>
    <mergeCell ref="C96:F96"/>
    <mergeCell ref="C97:D97"/>
    <mergeCell ref="C142:F142"/>
    <mergeCell ref="C145:H145"/>
    <mergeCell ref="G146:H146"/>
    <mergeCell ref="G147:H147"/>
    <mergeCell ref="C149:H149"/>
    <mergeCell ref="C108:D108"/>
    <mergeCell ref="C109:D109"/>
    <mergeCell ref="C107:F107"/>
    <mergeCell ref="C112:E112"/>
    <mergeCell ref="C121:H121"/>
    <mergeCell ref="E124:G124"/>
    <mergeCell ref="C128:H128"/>
    <mergeCell ref="E131:G131"/>
    <mergeCell ref="C115:H115"/>
    <mergeCell ref="C157:H157"/>
    <mergeCell ref="E158:F158"/>
    <mergeCell ref="G158:H158"/>
    <mergeCell ref="G159:H159"/>
    <mergeCell ref="C161:H161"/>
    <mergeCell ref="G155:H155"/>
    <mergeCell ref="G150:H150"/>
    <mergeCell ref="G151:H151"/>
    <mergeCell ref="C153:H153"/>
    <mergeCell ref="E154:F154"/>
    <mergeCell ref="G154:H154"/>
    <mergeCell ref="G195:H195"/>
    <mergeCell ref="C180:H180"/>
    <mergeCell ref="D181:G181"/>
    <mergeCell ref="D182:G182"/>
    <mergeCell ref="C176:H176"/>
    <mergeCell ref="E177:F177"/>
    <mergeCell ref="G177:H177"/>
    <mergeCell ref="G178:H178"/>
    <mergeCell ref="E162:F162"/>
    <mergeCell ref="G162:H162"/>
    <mergeCell ref="G163:H163"/>
    <mergeCell ref="C172:H172"/>
    <mergeCell ref="C169:F169"/>
    <mergeCell ref="C165:H165"/>
    <mergeCell ref="E166:F166"/>
    <mergeCell ref="G166:H166"/>
    <mergeCell ref="G167:H167"/>
    <mergeCell ref="A1:L1"/>
    <mergeCell ref="A2:L2"/>
    <mergeCell ref="B6:C6"/>
    <mergeCell ref="C206:F206"/>
    <mergeCell ref="C228:F228"/>
    <mergeCell ref="C230:H230"/>
    <mergeCell ref="C212:H212"/>
    <mergeCell ref="D213:E213"/>
    <mergeCell ref="G213:H213"/>
    <mergeCell ref="D214:E214"/>
    <mergeCell ref="G214:H214"/>
    <mergeCell ref="C208:H208"/>
    <mergeCell ref="D209:E209"/>
    <mergeCell ref="G209:H209"/>
    <mergeCell ref="D199:E199"/>
    <mergeCell ref="G199:H199"/>
    <mergeCell ref="D200:E200"/>
    <mergeCell ref="G200:H200"/>
    <mergeCell ref="D196:E196"/>
    <mergeCell ref="G196:H196"/>
    <mergeCell ref="C184:H184"/>
    <mergeCell ref="C192:F192"/>
    <mergeCell ref="C194:H194"/>
    <mergeCell ref="D195:E195"/>
    <mergeCell ref="C224:H224"/>
    <mergeCell ref="D225:E225"/>
    <mergeCell ref="G225:H225"/>
    <mergeCell ref="D226:E226"/>
    <mergeCell ref="G226:H226"/>
    <mergeCell ref="C188:H188"/>
    <mergeCell ref="C216:H216"/>
    <mergeCell ref="D217:E217"/>
    <mergeCell ref="G217:H217"/>
    <mergeCell ref="D218:E218"/>
    <mergeCell ref="G218:H218"/>
    <mergeCell ref="C220:H220"/>
    <mergeCell ref="D221:E221"/>
    <mergeCell ref="G221:H221"/>
    <mergeCell ref="D222:E222"/>
    <mergeCell ref="G222:H222"/>
    <mergeCell ref="D210:E210"/>
    <mergeCell ref="G210:H210"/>
    <mergeCell ref="C202:H202"/>
    <mergeCell ref="D203:E203"/>
    <mergeCell ref="G203:H203"/>
    <mergeCell ref="D204:E204"/>
    <mergeCell ref="G204:H204"/>
    <mergeCell ref="C198:H198"/>
  </mergeCells>
  <phoneticPr fontId="10" type="noConversion"/>
  <pageMargins left="0.511811024" right="0.511811024" top="0.78740157499999996" bottom="0.78740157499999996" header="0.31496062000000002" footer="0.31496062000000002"/>
  <pageSetup paperSize="9" orientation="portrait" horizontalDpi="4294967293" verticalDpi="4294967293" r:id="rId1"/>
  <ignoredErrors>
    <ignoredError sqref="H11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F2F93-D3B6-4337-8B39-84F1170B4945}">
  <dimension ref="A1:G84"/>
  <sheetViews>
    <sheetView topLeftCell="A22" workbookViewId="0">
      <selection activeCell="F24" sqref="F24"/>
    </sheetView>
  </sheetViews>
  <sheetFormatPr defaultRowHeight="14.25"/>
  <cols>
    <col min="2" max="2" width="16.375" customWidth="1"/>
    <col min="3" max="3" width="10.75" customWidth="1"/>
    <col min="4" max="4" width="51.75" customWidth="1"/>
    <col min="6" max="6" width="53.75" customWidth="1"/>
  </cols>
  <sheetData>
    <row r="1" spans="1:7" ht="20.25" customHeight="1">
      <c r="A1" s="459" t="s">
        <v>38</v>
      </c>
      <c r="B1" s="459"/>
      <c r="C1" s="459"/>
      <c r="D1" s="459"/>
      <c r="E1" s="459"/>
      <c r="F1" s="459"/>
      <c r="G1" s="459"/>
    </row>
    <row r="2" spans="1:7" ht="20.25" customHeight="1">
      <c r="A2" s="459" t="s">
        <v>341</v>
      </c>
      <c r="B2" s="459"/>
      <c r="C2" s="459"/>
      <c r="D2" s="459"/>
      <c r="E2" s="459"/>
      <c r="F2" s="459"/>
      <c r="G2" s="459"/>
    </row>
    <row r="3" spans="1:7" ht="14.25" customHeight="1">
      <c r="A3" s="5"/>
      <c r="B3" s="5"/>
      <c r="C3" s="13"/>
      <c r="D3" s="13"/>
      <c r="E3" s="1"/>
      <c r="F3" s="225"/>
      <c r="G3" s="226"/>
    </row>
    <row r="4" spans="1:7" ht="15" customHeight="1">
      <c r="A4" s="5"/>
      <c r="B4" s="11" t="s">
        <v>293</v>
      </c>
      <c r="C4" s="13"/>
      <c r="D4" s="13"/>
      <c r="E4" s="229"/>
      <c r="F4" s="227"/>
      <c r="G4" s="228"/>
    </row>
    <row r="5" spans="1:7" ht="15" customHeight="1">
      <c r="A5" s="5"/>
      <c r="B5" s="11" t="str">
        <f>'PLANILHA ORÇAMENTÁRIA'!B4:E4</f>
        <v>PREÇO BASE: EMOP 08/2023 E SINAP 08/2023 - DESONERADO</v>
      </c>
      <c r="C5" s="13"/>
      <c r="D5" s="13"/>
      <c r="E5" s="229"/>
      <c r="F5" s="227"/>
      <c r="G5" s="228"/>
    </row>
    <row r="6" spans="1:7" ht="15" customHeight="1">
      <c r="A6" s="5"/>
      <c r="B6" s="11" t="s">
        <v>101</v>
      </c>
      <c r="C6" s="13"/>
      <c r="D6" s="13"/>
      <c r="E6" s="229"/>
      <c r="F6" s="227"/>
      <c r="G6" s="228"/>
    </row>
    <row r="7" spans="1:7" ht="14.25" customHeight="1"/>
    <row r="8" spans="1:7" ht="15" customHeight="1" thickBot="1">
      <c r="A8" s="23"/>
      <c r="B8" s="23"/>
      <c r="C8" s="23"/>
      <c r="D8" s="23"/>
      <c r="E8" s="23"/>
      <c r="F8" s="23"/>
    </row>
    <row r="9" spans="1:7" ht="15" thickBot="1">
      <c r="A9" s="54" t="s">
        <v>1</v>
      </c>
      <c r="B9" s="54" t="s">
        <v>2</v>
      </c>
      <c r="C9" s="54" t="s">
        <v>3</v>
      </c>
      <c r="D9" s="54" t="s">
        <v>4</v>
      </c>
      <c r="E9" s="54" t="s">
        <v>5</v>
      </c>
      <c r="F9" s="10" t="s">
        <v>45</v>
      </c>
    </row>
    <row r="10" spans="1:7">
      <c r="A10" s="6"/>
      <c r="B10" s="6"/>
      <c r="C10" s="6"/>
      <c r="D10" s="8"/>
      <c r="E10" s="6"/>
      <c r="F10" s="17"/>
    </row>
    <row r="11" spans="1:7">
      <c r="A11" s="12">
        <v>1</v>
      </c>
      <c r="B11" s="71"/>
      <c r="C11" s="71" t="s">
        <v>32</v>
      </c>
      <c r="D11" s="71" t="s">
        <v>53</v>
      </c>
      <c r="E11" s="71"/>
      <c r="F11" s="74"/>
    </row>
    <row r="12" spans="1:7" ht="25.5">
      <c r="A12" s="6" t="s">
        <v>6</v>
      </c>
      <c r="B12" s="243" t="s">
        <v>55</v>
      </c>
      <c r="C12" s="71" t="s">
        <v>32</v>
      </c>
      <c r="D12" s="243" t="str">
        <f>'PLANILHA ORÇAMENTÁRIA'!E12</f>
        <v>MARCACAO DE OBRA SEM INSTRUMENTO TOPOGRAFICO,CONSIDERADA A PROJECAO HORIZONTAL DA AREA ENVOLVENTE</v>
      </c>
      <c r="E12" s="15" t="s">
        <v>12</v>
      </c>
      <c r="F12" s="16" t="s">
        <v>271</v>
      </c>
    </row>
    <row r="13" spans="1:7">
      <c r="A13" s="6"/>
      <c r="B13" s="15"/>
      <c r="C13" s="14"/>
      <c r="D13" s="15"/>
      <c r="E13" s="15"/>
      <c r="F13" s="59"/>
    </row>
    <row r="14" spans="1:7">
      <c r="A14" s="12">
        <v>2</v>
      </c>
      <c r="B14" s="71"/>
      <c r="C14" s="71"/>
      <c r="D14" s="71" t="s">
        <v>62</v>
      </c>
      <c r="E14" s="71"/>
      <c r="F14" s="74"/>
    </row>
    <row r="15" spans="1:7" ht="76.5">
      <c r="A15" s="6" t="s">
        <v>7</v>
      </c>
      <c r="B15" s="15" t="s">
        <v>56</v>
      </c>
      <c r="C15" s="71" t="s">
        <v>32</v>
      </c>
      <c r="D15" s="15" t="str">
        <f>'PLANILHA ORÇAMENTÁRIA'!E15</f>
        <v>TAPUME DE VEDACAO OU PROTECAO,EXECUTADO C/CHAPAS DE MADEIRACOMPENSADA,RESINADA,LISA,DE COLAGEM FENOLICA,A PROVA D`AGUA,COM 2,20X1,10M E 6MM DE ESPESSURA,PREGADAS EM PECAS DE MADEIRA DE 3ª DE 3"X3" HORIZONTAIS E VERTICAIS A CADA 1,22M,EXCLUSIVE PINTURA</v>
      </c>
      <c r="E15" s="15" t="s">
        <v>12</v>
      </c>
      <c r="F15" s="17" t="s">
        <v>166</v>
      </c>
    </row>
    <row r="16" spans="1:7" ht="96" customHeight="1">
      <c r="A16" s="6" t="s">
        <v>8</v>
      </c>
      <c r="B16" s="15" t="s">
        <v>58</v>
      </c>
      <c r="C16" s="71" t="s">
        <v>32</v>
      </c>
      <c r="D16" s="15" t="str">
        <f>'PLANILHA ORÇAMENTÁRIA'!E16</f>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E16" s="15" t="s">
        <v>12</v>
      </c>
      <c r="F16" s="76"/>
    </row>
    <row r="17" spans="1:6" ht="38.25">
      <c r="A17" s="6" t="s">
        <v>31</v>
      </c>
      <c r="B17" s="15" t="s">
        <v>60</v>
      </c>
      <c r="C17" s="71" t="s">
        <v>32</v>
      </c>
      <c r="D17" s="15" t="s">
        <v>61</v>
      </c>
      <c r="E17" s="15" t="s">
        <v>12</v>
      </c>
      <c r="F17" s="76"/>
    </row>
    <row r="18" spans="1:6" ht="51">
      <c r="A18" s="6" t="s">
        <v>63</v>
      </c>
      <c r="B18" s="15" t="s">
        <v>64</v>
      </c>
      <c r="C18" s="71" t="s">
        <v>32</v>
      </c>
      <c r="D18" s="15" t="s">
        <v>65</v>
      </c>
      <c r="E18" s="15" t="s">
        <v>100</v>
      </c>
      <c r="F18" s="59"/>
    </row>
    <row r="19" spans="1:6" ht="51">
      <c r="A19" s="6" t="s">
        <v>66</v>
      </c>
      <c r="B19" s="15" t="s">
        <v>67</v>
      </c>
      <c r="C19" s="71" t="s">
        <v>32</v>
      </c>
      <c r="D19" s="15" t="s">
        <v>68</v>
      </c>
      <c r="E19" s="15" t="s">
        <v>100</v>
      </c>
      <c r="F19" s="17"/>
    </row>
    <row r="20" spans="1:6" ht="63.75">
      <c r="A20" s="6" t="s">
        <v>170</v>
      </c>
      <c r="B20" s="244" t="s">
        <v>169</v>
      </c>
      <c r="C20" s="71" t="s">
        <v>32</v>
      </c>
      <c r="D20" s="245" t="s">
        <v>171</v>
      </c>
      <c r="E20" s="15"/>
      <c r="F20" s="17"/>
    </row>
    <row r="21" spans="1:6">
      <c r="A21" s="6"/>
      <c r="B21" s="15"/>
      <c r="C21" s="14"/>
      <c r="D21" s="15"/>
      <c r="E21" s="15"/>
      <c r="F21" s="223"/>
    </row>
    <row r="22" spans="1:6">
      <c r="A22" s="12">
        <v>3</v>
      </c>
      <c r="B22" s="71"/>
      <c r="C22" s="71"/>
      <c r="D22" s="71" t="s">
        <v>17</v>
      </c>
      <c r="E22" s="71"/>
      <c r="F22" s="71"/>
    </row>
    <row r="23" spans="1:6" ht="51">
      <c r="A23" s="6" t="s">
        <v>18</v>
      </c>
      <c r="B23" s="15" t="s">
        <v>69</v>
      </c>
      <c r="C23" s="71" t="s">
        <v>32</v>
      </c>
      <c r="D23" s="15" t="s">
        <v>70</v>
      </c>
      <c r="E23" s="15" t="s">
        <v>13</v>
      </c>
      <c r="F23" s="17" t="s">
        <v>272</v>
      </c>
    </row>
    <row r="24" spans="1:6" ht="38.25">
      <c r="A24" s="6" t="s">
        <v>19</v>
      </c>
      <c r="B24" s="15" t="s">
        <v>71</v>
      </c>
      <c r="C24" s="71" t="s">
        <v>32</v>
      </c>
      <c r="D24" s="15" t="s">
        <v>72</v>
      </c>
      <c r="E24" s="15" t="s">
        <v>13</v>
      </c>
      <c r="F24" s="17" t="s">
        <v>347</v>
      </c>
    </row>
    <row r="25" spans="1:6" ht="51">
      <c r="A25" s="6" t="s">
        <v>20</v>
      </c>
      <c r="B25" s="55" t="s">
        <v>112</v>
      </c>
      <c r="C25" s="71" t="s">
        <v>32</v>
      </c>
      <c r="D25" s="55" t="str">
        <f>'PLANILHA ORÇAMENTÁRIA'!E25</f>
        <v>Aterro com material de 1ª categoria, compactado manualmente em camadas de 20cm, até uma altura máxima de 80cm, para suporte de camada de concreto, inclusive dois tiros de pá, espalhamento e rega, exclusive fornecimento da terra</v>
      </c>
      <c r="E25" s="15" t="s">
        <v>13</v>
      </c>
      <c r="F25" s="17" t="s">
        <v>273</v>
      </c>
    </row>
    <row r="26" spans="1:6" ht="25.5">
      <c r="A26" s="6" t="s">
        <v>113</v>
      </c>
      <c r="B26" s="55" t="s">
        <v>114</v>
      </c>
      <c r="C26" s="71" t="s">
        <v>32</v>
      </c>
      <c r="D26" s="55" t="s">
        <v>115</v>
      </c>
      <c r="E26" s="15" t="s">
        <v>13</v>
      </c>
      <c r="F26" s="17" t="s">
        <v>274</v>
      </c>
    </row>
    <row r="27" spans="1:6">
      <c r="A27" s="6"/>
      <c r="B27" s="15"/>
      <c r="C27" s="14"/>
      <c r="D27" s="246"/>
      <c r="E27" s="15"/>
      <c r="F27" s="17"/>
    </row>
    <row r="28" spans="1:6">
      <c r="A28" s="12">
        <v>4</v>
      </c>
      <c r="B28" s="71"/>
      <c r="C28" s="71"/>
      <c r="D28" s="71" t="s">
        <v>73</v>
      </c>
      <c r="E28" s="71"/>
      <c r="F28" s="71"/>
    </row>
    <row r="29" spans="1:6" ht="76.5">
      <c r="A29" s="6" t="s">
        <v>21</v>
      </c>
      <c r="B29" s="70" t="s">
        <v>74</v>
      </c>
      <c r="C29" s="71" t="s">
        <v>32</v>
      </c>
      <c r="D29" s="70" t="s">
        <v>75</v>
      </c>
      <c r="E29" s="15" t="s">
        <v>83</v>
      </c>
      <c r="F29" s="17" t="s">
        <v>275</v>
      </c>
    </row>
    <row r="30" spans="1:6" ht="89.25">
      <c r="A30" s="6" t="s">
        <v>22</v>
      </c>
      <c r="B30" s="15" t="s">
        <v>76</v>
      </c>
      <c r="C30" s="71" t="s">
        <v>32</v>
      </c>
      <c r="D30" s="15" t="s">
        <v>77</v>
      </c>
      <c r="E30" s="15" t="s">
        <v>84</v>
      </c>
      <c r="F30" s="17" t="s">
        <v>276</v>
      </c>
    </row>
    <row r="31" spans="1:6">
      <c r="A31" s="6"/>
      <c r="B31" s="70"/>
      <c r="C31" s="71"/>
      <c r="D31" s="70"/>
      <c r="E31" s="15"/>
      <c r="F31" s="17"/>
    </row>
    <row r="32" spans="1:6">
      <c r="A32" s="12">
        <v>5</v>
      </c>
      <c r="B32" s="71"/>
      <c r="C32" s="71" t="s">
        <v>32</v>
      </c>
      <c r="D32" s="71" t="s">
        <v>78</v>
      </c>
      <c r="E32" s="71"/>
      <c r="F32" s="71"/>
    </row>
    <row r="33" spans="1:6" ht="38.25">
      <c r="A33" s="6" t="s">
        <v>24</v>
      </c>
      <c r="B33" s="70" t="s">
        <v>79</v>
      </c>
      <c r="C33" s="71" t="s">
        <v>32</v>
      </c>
      <c r="D33" s="70" t="s">
        <v>80</v>
      </c>
      <c r="E33" s="15" t="s">
        <v>16</v>
      </c>
      <c r="F33" s="17" t="s">
        <v>277</v>
      </c>
    </row>
    <row r="34" spans="1:6" ht="38.25">
      <c r="A34" s="6" t="s">
        <v>25</v>
      </c>
      <c r="B34" s="70" t="s">
        <v>81</v>
      </c>
      <c r="C34" s="71" t="s">
        <v>32</v>
      </c>
      <c r="D34" s="70" t="s">
        <v>82</v>
      </c>
      <c r="E34" s="15" t="s">
        <v>12</v>
      </c>
      <c r="F34" s="17" t="s">
        <v>278</v>
      </c>
    </row>
    <row r="35" spans="1:6">
      <c r="A35" s="6"/>
      <c r="B35" s="15"/>
      <c r="C35" s="14"/>
      <c r="D35" s="15"/>
      <c r="E35" s="15"/>
      <c r="F35" s="17"/>
    </row>
    <row r="36" spans="1:6">
      <c r="A36" s="12">
        <v>6</v>
      </c>
      <c r="B36" s="71"/>
      <c r="C36" s="71"/>
      <c r="D36" s="71" t="s">
        <v>142</v>
      </c>
      <c r="E36" s="71"/>
      <c r="F36" s="71"/>
    </row>
    <row r="37" spans="1:6" ht="76.5">
      <c r="A37" s="67" t="s">
        <v>145</v>
      </c>
      <c r="B37" s="55" t="s">
        <v>143</v>
      </c>
      <c r="C37" s="71" t="s">
        <v>32</v>
      </c>
      <c r="D37" s="51" t="s">
        <v>144</v>
      </c>
      <c r="E37" s="51" t="s">
        <v>16</v>
      </c>
      <c r="F37" s="59" t="s">
        <v>279</v>
      </c>
    </row>
    <row r="38" spans="1:6" ht="76.5">
      <c r="A38" s="6" t="s">
        <v>146</v>
      </c>
      <c r="B38" s="55" t="s">
        <v>147</v>
      </c>
      <c r="C38" s="71" t="s">
        <v>32</v>
      </c>
      <c r="D38" s="56" t="s">
        <v>148</v>
      </c>
      <c r="E38" s="15" t="s">
        <v>16</v>
      </c>
      <c r="F38" s="7" t="s">
        <v>280</v>
      </c>
    </row>
    <row r="39" spans="1:6">
      <c r="A39" s="61"/>
      <c r="B39" s="52"/>
      <c r="C39" s="14"/>
      <c r="D39" s="69"/>
      <c r="E39" s="69"/>
      <c r="F39" s="7"/>
    </row>
    <row r="40" spans="1:6">
      <c r="A40" s="86">
        <v>7</v>
      </c>
      <c r="B40" s="87"/>
      <c r="C40" s="71"/>
      <c r="D40" s="87" t="s">
        <v>85</v>
      </c>
      <c r="E40" s="87"/>
      <c r="F40" s="88"/>
    </row>
    <row r="41" spans="1:6" ht="51">
      <c r="A41" s="61" t="s">
        <v>155</v>
      </c>
      <c r="B41" s="69" t="s">
        <v>86</v>
      </c>
      <c r="C41" s="71" t="s">
        <v>32</v>
      </c>
      <c r="D41" s="62" t="s">
        <v>152</v>
      </c>
      <c r="E41" s="69" t="s">
        <v>13</v>
      </c>
      <c r="F41" s="17" t="s">
        <v>328</v>
      </c>
    </row>
    <row r="42" spans="1:6" ht="89.25">
      <c r="A42" s="6" t="s">
        <v>157</v>
      </c>
      <c r="B42" s="120" t="s">
        <v>213</v>
      </c>
      <c r="C42" s="71" t="s">
        <v>32</v>
      </c>
      <c r="D42" s="15" t="s">
        <v>214</v>
      </c>
      <c r="E42" s="15" t="s">
        <v>14</v>
      </c>
      <c r="F42" s="7" t="s">
        <v>281</v>
      </c>
    </row>
    <row r="43" spans="1:6" ht="89.25">
      <c r="A43" s="6" t="s">
        <v>158</v>
      </c>
      <c r="B43" s="120" t="s">
        <v>225</v>
      </c>
      <c r="C43" s="71" t="s">
        <v>32</v>
      </c>
      <c r="D43" s="15" t="s">
        <v>226</v>
      </c>
      <c r="E43" s="15" t="s">
        <v>14</v>
      </c>
      <c r="F43" s="7" t="s">
        <v>281</v>
      </c>
    </row>
    <row r="44" spans="1:6" ht="63.75">
      <c r="A44" s="68" t="s">
        <v>233</v>
      </c>
      <c r="B44" s="51" t="s">
        <v>87</v>
      </c>
      <c r="C44" s="71" t="s">
        <v>32</v>
      </c>
      <c r="D44" s="51" t="s">
        <v>153</v>
      </c>
      <c r="E44" s="51" t="s">
        <v>12</v>
      </c>
      <c r="F44" s="7" t="s">
        <v>282</v>
      </c>
    </row>
    <row r="45" spans="1:6">
      <c r="A45" s="14"/>
      <c r="B45" s="14"/>
      <c r="C45" s="14"/>
      <c r="D45" s="15"/>
      <c r="E45" s="15"/>
      <c r="F45" s="7"/>
    </row>
    <row r="46" spans="1:6">
      <c r="A46" s="12">
        <v>8</v>
      </c>
      <c r="B46" s="71"/>
      <c r="C46" s="71"/>
      <c r="D46" s="247" t="s">
        <v>88</v>
      </c>
      <c r="E46" s="71"/>
      <c r="F46" s="75"/>
    </row>
    <row r="47" spans="1:6" ht="51">
      <c r="A47" s="6" t="s">
        <v>26</v>
      </c>
      <c r="B47" s="15" t="s">
        <v>89</v>
      </c>
      <c r="C47" s="71" t="s">
        <v>32</v>
      </c>
      <c r="D47" s="15" t="s">
        <v>90</v>
      </c>
      <c r="E47" s="15" t="s">
        <v>12</v>
      </c>
      <c r="F47" s="7" t="s">
        <v>283</v>
      </c>
    </row>
    <row r="48" spans="1:6" ht="63.75">
      <c r="A48" s="60" t="s">
        <v>27</v>
      </c>
      <c r="B48" s="79" t="s">
        <v>91</v>
      </c>
      <c r="C48" s="71" t="s">
        <v>32</v>
      </c>
      <c r="D48" s="80" t="s">
        <v>92</v>
      </c>
      <c r="E48" s="80" t="s">
        <v>12</v>
      </c>
      <c r="F48" s="15" t="s">
        <v>283</v>
      </c>
    </row>
    <row r="49" spans="1:6" ht="114.75">
      <c r="A49" s="6" t="s">
        <v>28</v>
      </c>
      <c r="B49" s="55" t="s">
        <v>149</v>
      </c>
      <c r="C49" s="71" t="s">
        <v>32</v>
      </c>
      <c r="D49" s="15" t="s">
        <v>150</v>
      </c>
      <c r="E49" s="15" t="s">
        <v>12</v>
      </c>
      <c r="F49" s="248" t="s">
        <v>284</v>
      </c>
    </row>
    <row r="50" spans="1:6" ht="76.5">
      <c r="A50" s="15" t="s">
        <v>168</v>
      </c>
      <c r="B50" s="55" t="s">
        <v>172</v>
      </c>
      <c r="C50" s="71" t="s">
        <v>32</v>
      </c>
      <c r="D50" s="15" t="s">
        <v>173</v>
      </c>
      <c r="E50" s="15" t="s">
        <v>12</v>
      </c>
      <c r="F50" s="55" t="s">
        <v>285</v>
      </c>
    </row>
    <row r="51" spans="1:6" ht="51">
      <c r="A51" s="83" t="s">
        <v>151</v>
      </c>
      <c r="B51" s="84" t="s">
        <v>163</v>
      </c>
      <c r="C51" s="71" t="s">
        <v>32</v>
      </c>
      <c r="D51" s="83" t="s">
        <v>164</v>
      </c>
      <c r="E51" s="83" t="s">
        <v>12</v>
      </c>
      <c r="F51" s="18" t="s">
        <v>286</v>
      </c>
    </row>
    <row r="52" spans="1:6" ht="69" customHeight="1">
      <c r="A52" s="449" t="s">
        <v>343</v>
      </c>
      <c r="B52" s="458" t="str">
        <f>'PLANILHA ORÇAMENTÁRIA'!C52</f>
        <v>13.001.0065-B</v>
      </c>
      <c r="C52" s="71"/>
      <c r="D52" s="449" t="str">
        <f>'PLANILHA ORÇAMENTÁRIA'!E52</f>
        <v>Revestimento externo, emboço, de uma vez, com argamassa de cimento, cal hidratada aditivada e areia, no traço 1:1:12, com 2,5cm de espessura, inclusive chapisco de cimento e areia, no traço 1:3</v>
      </c>
      <c r="E52" s="449"/>
      <c r="F52" s="18" t="s">
        <v>346</v>
      </c>
    </row>
    <row r="53" spans="1:6" ht="15.75" customHeight="1">
      <c r="A53" s="61"/>
      <c r="B53" s="69"/>
      <c r="C53" s="14"/>
      <c r="D53" s="69"/>
      <c r="E53" s="69"/>
      <c r="F53" s="18"/>
    </row>
    <row r="54" spans="1:6" ht="28.5" customHeight="1">
      <c r="A54" s="12">
        <v>9</v>
      </c>
      <c r="B54" s="71"/>
      <c r="C54" s="71"/>
      <c r="D54" s="81" t="s">
        <v>93</v>
      </c>
      <c r="E54" s="71"/>
      <c r="F54" s="71"/>
    </row>
    <row r="55" spans="1:6" ht="51">
      <c r="A55" s="6" t="s">
        <v>33</v>
      </c>
      <c r="B55" s="55" t="s">
        <v>95</v>
      </c>
      <c r="C55" s="71" t="s">
        <v>32</v>
      </c>
      <c r="D55" s="56" t="s">
        <v>94</v>
      </c>
      <c r="E55" s="15" t="s">
        <v>12</v>
      </c>
      <c r="F55" s="55" t="s">
        <v>287</v>
      </c>
    </row>
    <row r="56" spans="1:6" ht="76.5">
      <c r="A56" s="6" t="s">
        <v>34</v>
      </c>
      <c r="B56" s="15" t="s">
        <v>96</v>
      </c>
      <c r="C56" s="71" t="s">
        <v>32</v>
      </c>
      <c r="D56" s="15" t="s">
        <v>97</v>
      </c>
      <c r="E56" s="15" t="s">
        <v>100</v>
      </c>
      <c r="F56" s="55" t="s">
        <v>288</v>
      </c>
    </row>
    <row r="57" spans="1:6" ht="89.25">
      <c r="A57" s="6" t="s">
        <v>35</v>
      </c>
      <c r="B57" s="15" t="s">
        <v>98</v>
      </c>
      <c r="C57" s="71" t="s">
        <v>32</v>
      </c>
      <c r="D57" s="15" t="s">
        <v>99</v>
      </c>
      <c r="E57" s="15" t="s">
        <v>100</v>
      </c>
      <c r="F57" s="18" t="s">
        <v>289</v>
      </c>
    </row>
    <row r="58" spans="1:6" ht="51">
      <c r="A58" s="6" t="s">
        <v>36</v>
      </c>
      <c r="B58" s="55" t="s">
        <v>117</v>
      </c>
      <c r="C58" s="71" t="s">
        <v>32</v>
      </c>
      <c r="D58" s="55" t="s">
        <v>116</v>
      </c>
      <c r="E58" s="56" t="s">
        <v>100</v>
      </c>
      <c r="F58" s="18" t="s">
        <v>290</v>
      </c>
    </row>
    <row r="59" spans="1:6" ht="39.75" customHeight="1">
      <c r="A59" s="6" t="s">
        <v>321</v>
      </c>
      <c r="B59" s="82" t="str" cm="1">
        <f t="array" ref="B59:E59">'PLANILHA ORÇAMENTÁRIA'!C59:F59</f>
        <v>09.006.0030-A</v>
      </c>
      <c r="C59" s="71" t="str">
        <v>EMOP</v>
      </c>
      <c r="D59" s="55" t="str">
        <v xml:space="preserve">ATERRO COM TERRA PRETA VEGETAL,PARA EXECUCAO DE GRAMADOS					</v>
      </c>
      <c r="E59" s="65" t="str">
        <v>M3</v>
      </c>
      <c r="F59" s="18" t="s">
        <v>320</v>
      </c>
    </row>
    <row r="60" spans="1:6">
      <c r="A60" s="61"/>
      <c r="B60" s="82"/>
      <c r="C60" s="14"/>
      <c r="D60" s="52"/>
      <c r="E60" s="69"/>
      <c r="F60" s="18"/>
    </row>
    <row r="61" spans="1:6">
      <c r="A61" s="12">
        <v>10</v>
      </c>
      <c r="B61" s="71"/>
      <c r="C61" s="71"/>
      <c r="D61" s="71" t="s">
        <v>102</v>
      </c>
      <c r="E61" s="71"/>
      <c r="F61" s="71"/>
    </row>
    <row r="62" spans="1:6" ht="63.75">
      <c r="A62" s="57" t="s">
        <v>159</v>
      </c>
      <c r="B62" s="56" t="s">
        <v>105</v>
      </c>
      <c r="C62" s="71" t="s">
        <v>32</v>
      </c>
      <c r="D62" s="56" t="s">
        <v>106</v>
      </c>
      <c r="E62" s="72" t="s">
        <v>12</v>
      </c>
      <c r="F62" s="18" t="s">
        <v>165</v>
      </c>
    </row>
    <row r="63" spans="1:6" ht="51">
      <c r="A63" s="249" t="s">
        <v>160</v>
      </c>
      <c r="B63" s="58" t="s">
        <v>107</v>
      </c>
      <c r="C63" s="71" t="s">
        <v>32</v>
      </c>
      <c r="D63" s="56" t="s">
        <v>108</v>
      </c>
      <c r="E63" s="250" t="s">
        <v>12</v>
      </c>
      <c r="F63" s="18" t="s">
        <v>291</v>
      </c>
    </row>
    <row r="64" spans="1:6" ht="63.75">
      <c r="A64" s="251" t="s">
        <v>161</v>
      </c>
      <c r="B64" s="58" t="s">
        <v>109</v>
      </c>
      <c r="C64" s="71" t="s">
        <v>32</v>
      </c>
      <c r="D64" s="243" t="s">
        <v>110</v>
      </c>
      <c r="E64" s="250" t="s">
        <v>12</v>
      </c>
      <c r="F64" s="18" t="s">
        <v>292</v>
      </c>
    </row>
    <row r="65" spans="1:6">
      <c r="A65" s="252"/>
      <c r="B65" s="250"/>
      <c r="C65" s="14"/>
      <c r="D65" s="243"/>
      <c r="E65" s="250"/>
      <c r="F65" s="18"/>
    </row>
    <row r="66" spans="1:6">
      <c r="A66" s="64">
        <v>11</v>
      </c>
      <c r="B66" s="63"/>
      <c r="C66" s="71"/>
      <c r="D66" s="63" t="s">
        <v>111</v>
      </c>
      <c r="E66" s="63"/>
      <c r="F66" s="73"/>
    </row>
    <row r="67" spans="1:6" ht="76.5">
      <c r="A67" s="56" t="s">
        <v>103</v>
      </c>
      <c r="B67" s="56" t="str">
        <f>'PLANILHA ORÇAMENTÁRIA'!C67</f>
        <v>18.027.0089-A</v>
      </c>
      <c r="C67" s="71" t="s">
        <v>32</v>
      </c>
      <c r="D67" s="56" t="str">
        <f>'PLANILHA ORÇAMENTÁRIA'!E67</f>
        <v xml:space="preserve"> Luminária fechada, para iluminação de ruas, avenidas e praças, na forma ovóide, corpo refletor estampado em chapa de alumínio, refrator prismático em vidro boro-silicato, para lâmpada: mista até 500W, vapor de mercúrio, vapor de sódio ou vapor metálico até 400W, inclusive 20,00m de fio 2,5mm², exclusive lâmpada e reator. FORNECIMENTO e COLOCAÇÃO</v>
      </c>
      <c r="E67" s="56" t="s">
        <v>100</v>
      </c>
      <c r="F67" s="18"/>
    </row>
    <row r="68" spans="1:6" ht="25.5">
      <c r="A68" s="65" t="s">
        <v>104</v>
      </c>
      <c r="B68" s="52" t="str">
        <f>'PLANILHA ORÇAMENTÁRIA'!C64</f>
        <v>17.017.0110-A</v>
      </c>
      <c r="C68" s="71" t="s">
        <v>32</v>
      </c>
      <c r="D68" s="65" t="str">
        <f>'PLANILHA ORÇAMENTÁRIA'!E68</f>
        <v xml:space="preserve">LAMPADA MULTIVAPOR METALICO (MVM) DE 400W,BULBO OVOIDE.FORNECIMENTO                                                                                                    </v>
      </c>
      <c r="E68" s="65" t="s">
        <v>100</v>
      </c>
      <c r="F68" s="18"/>
    </row>
    <row r="69" spans="1:6" ht="63.75">
      <c r="A69" s="65" t="s">
        <v>310</v>
      </c>
      <c r="B69" s="230" t="s">
        <v>303</v>
      </c>
      <c r="C69" s="71" t="s">
        <v>32</v>
      </c>
      <c r="D69" s="18" t="s">
        <v>306</v>
      </c>
      <c r="E69" s="56" t="s">
        <v>100</v>
      </c>
      <c r="F69" s="18"/>
    </row>
    <row r="70" spans="1:6" ht="38.25">
      <c r="A70" s="65" t="s">
        <v>311</v>
      </c>
      <c r="B70" s="230" t="s">
        <v>304</v>
      </c>
      <c r="C70" s="71" t="s">
        <v>32</v>
      </c>
      <c r="D70" s="18" t="s">
        <v>305</v>
      </c>
      <c r="E70" s="56" t="s">
        <v>100</v>
      </c>
      <c r="F70" s="18"/>
    </row>
    <row r="71" spans="1:6" ht="63.75">
      <c r="A71" s="65" t="s">
        <v>314</v>
      </c>
      <c r="B71" s="230" t="s">
        <v>313</v>
      </c>
      <c r="C71" s="71" t="s">
        <v>32</v>
      </c>
      <c r="D71" s="18" t="s">
        <v>312</v>
      </c>
      <c r="E71" s="56" t="s">
        <v>100</v>
      </c>
      <c r="F71" s="18"/>
    </row>
    <row r="72" spans="1:6" ht="25.5">
      <c r="A72" s="65" t="s">
        <v>316</v>
      </c>
      <c r="B72" s="230" t="s">
        <v>315</v>
      </c>
      <c r="C72" s="71" t="s">
        <v>32</v>
      </c>
      <c r="D72" s="18" t="s">
        <v>319</v>
      </c>
      <c r="E72" s="56" t="s">
        <v>100</v>
      </c>
      <c r="F72" s="18"/>
    </row>
    <row r="73" spans="1:6">
      <c r="A73" s="65"/>
      <c r="B73" s="55"/>
      <c r="C73" s="71"/>
      <c r="D73" s="65"/>
      <c r="E73" s="65"/>
      <c r="F73" s="18"/>
    </row>
    <row r="74" spans="1:6" ht="14.25" customHeight="1">
      <c r="A74" s="6"/>
      <c r="B74" s="15"/>
      <c r="C74" s="14"/>
      <c r="D74" s="15"/>
      <c r="E74" s="15"/>
      <c r="F74" s="18"/>
    </row>
    <row r="75" spans="1:6" ht="17.25" customHeight="1">
      <c r="A75" s="50">
        <v>12</v>
      </c>
      <c r="B75" s="71"/>
      <c r="C75" s="71"/>
      <c r="D75" s="71" t="s">
        <v>154</v>
      </c>
      <c r="E75" s="71"/>
      <c r="F75" s="71"/>
    </row>
    <row r="76" spans="1:6" ht="54" customHeight="1">
      <c r="A76" s="15" t="s">
        <v>50</v>
      </c>
      <c r="B76" s="55">
        <f>'PLANILHA ORÇAMENTÁRIA'!C75</f>
        <v>103314</v>
      </c>
      <c r="C76" s="71" t="s">
        <v>270</v>
      </c>
      <c r="D76" s="15" t="str">
        <f>'PLANILHA ORÇAMENTÁRIA'!E75</f>
        <v xml:space="preserve"> INSTALAÇÃO DE PERGOLADO DE MADEIRA, EM MAÇARANDUBA, ANGELIM OU EQUIVALENTE DA REGIÃO, FIXADO COM CONCRETO SOBRE PISO DE CONCRETO EXISTENTE. AF_11/20</v>
      </c>
      <c r="E76" s="15" t="s">
        <v>12</v>
      </c>
      <c r="F76" s="51" t="s">
        <v>327</v>
      </c>
    </row>
    <row r="77" spans="1:6">
      <c r="A77" s="15"/>
      <c r="B77" s="55"/>
      <c r="C77" s="71"/>
      <c r="D77" s="15"/>
      <c r="E77" s="15"/>
      <c r="F77" s="18"/>
    </row>
    <row r="78" spans="1:6">
      <c r="A78" s="15"/>
      <c r="B78" s="55"/>
      <c r="C78" s="71"/>
      <c r="D78" s="15"/>
      <c r="E78" s="15"/>
      <c r="F78" s="224"/>
    </row>
    <row r="79" spans="1:6">
      <c r="A79" s="23"/>
      <c r="B79" s="23"/>
      <c r="C79" s="23"/>
      <c r="D79" s="23"/>
      <c r="E79" s="23"/>
      <c r="F79" s="23"/>
    </row>
    <row r="80" spans="1:6">
      <c r="A80" s="23"/>
      <c r="B80" s="23"/>
      <c r="C80" s="23"/>
      <c r="D80" s="23"/>
      <c r="E80" s="23"/>
      <c r="F80" s="23"/>
    </row>
    <row r="81" spans="1:6">
      <c r="A81" s="23"/>
      <c r="B81" s="23"/>
      <c r="C81" s="23"/>
      <c r="D81" s="23"/>
      <c r="E81" s="23"/>
      <c r="F81" s="23"/>
    </row>
    <row r="82" spans="1:6">
      <c r="A82" s="23"/>
      <c r="B82" s="23"/>
      <c r="C82" s="23"/>
      <c r="D82" s="23"/>
      <c r="E82" s="23"/>
      <c r="F82" s="23"/>
    </row>
    <row r="83" spans="1:6">
      <c r="A83" s="23"/>
      <c r="B83" s="23"/>
      <c r="C83" s="23"/>
      <c r="D83" s="23"/>
      <c r="E83" s="23"/>
      <c r="F83" s="23"/>
    </row>
    <row r="84" spans="1:6">
      <c r="A84" s="23"/>
      <c r="B84" s="23"/>
      <c r="C84" s="23"/>
      <c r="D84" s="23"/>
      <c r="E84" s="23"/>
      <c r="F84" s="23"/>
    </row>
  </sheetData>
  <mergeCells count="2">
    <mergeCell ref="A1:G1"/>
    <mergeCell ref="A2:G2"/>
  </mergeCells>
  <phoneticPr fontId="10" type="noConversion"/>
  <conditionalFormatting sqref="B12">
    <cfRule type="duplicateValues" dxfId="1" priority="2"/>
  </conditionalFormatting>
  <conditionalFormatting sqref="F9">
    <cfRule type="cellIs" dxfId="0" priority="1" stopIfTrue="1" operator="equal">
      <formula>0</formula>
    </cfRule>
  </conditionalFormatting>
  <pageMargins left="0.511811024" right="0.511811024" top="0.78740157499999996" bottom="0.78740157499999996" header="0.31496062000000002" footer="0.31496062000000002"/>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96"/>
  <sheetViews>
    <sheetView zoomScaleNormal="100" workbookViewId="0">
      <selection activeCell="B2" sqref="B2:H2"/>
    </sheetView>
  </sheetViews>
  <sheetFormatPr defaultRowHeight="14.25"/>
  <cols>
    <col min="1" max="1" width="4.75" style="25" customWidth="1"/>
    <col min="2" max="2" width="6.875" customWidth="1"/>
    <col min="6" max="6" width="31.875" customWidth="1"/>
    <col min="7" max="7" width="14" style="19" customWidth="1"/>
    <col min="8" max="8" width="22.5" customWidth="1"/>
    <col min="9" max="11" width="20.375" customWidth="1"/>
    <col min="12" max="12" width="33" style="25" customWidth="1"/>
    <col min="13" max="29" width="9" style="25"/>
  </cols>
  <sheetData>
    <row r="1" spans="1:29" ht="18">
      <c r="F1" s="554" t="s">
        <v>340</v>
      </c>
      <c r="G1" s="554"/>
      <c r="H1" s="554"/>
    </row>
    <row r="2" spans="1:29" s="25" customFormat="1" ht="18">
      <c r="B2" s="555" t="s">
        <v>39</v>
      </c>
      <c r="C2" s="555"/>
      <c r="D2" s="555"/>
      <c r="E2" s="555"/>
      <c r="F2" s="555"/>
      <c r="G2" s="555"/>
      <c r="H2" s="555"/>
      <c r="I2" s="266"/>
      <c r="J2" s="266"/>
      <c r="K2" s="266"/>
    </row>
    <row r="3" spans="1:29" s="25" customFormat="1" ht="18">
      <c r="B3" s="563"/>
      <c r="C3" s="563"/>
      <c r="D3" s="563"/>
      <c r="E3" s="563"/>
      <c r="F3" s="563"/>
      <c r="G3" s="563"/>
      <c r="H3" s="563"/>
      <c r="I3" s="563"/>
      <c r="J3" s="77"/>
    </row>
    <row r="4" spans="1:29" s="25" customFormat="1">
      <c r="B4" s="533" t="str">
        <f>'PLANILHA ORÇAMENTÁRIA'!B3</f>
        <v>OBRA: CONTRUÇÃO DE UMA PRAÇA</v>
      </c>
      <c r="C4" s="533"/>
      <c r="D4" s="533"/>
      <c r="E4" s="533"/>
      <c r="F4" s="533"/>
      <c r="G4" s="533"/>
      <c r="H4" s="533"/>
      <c r="I4" s="533"/>
      <c r="J4" s="533"/>
      <c r="K4" s="533"/>
    </row>
    <row r="5" spans="1:29" s="25" customFormat="1">
      <c r="B5" s="533" t="str">
        <f>'PLANILHA ORÇAMENTÁRIA'!B4:E4</f>
        <v>PREÇO BASE: EMOP 08/2023 E SINAP 08/2023 - DESONERADO</v>
      </c>
      <c r="C5" s="533"/>
      <c r="D5" s="533"/>
      <c r="E5" s="533"/>
      <c r="F5" s="533"/>
      <c r="G5" s="533"/>
      <c r="H5" s="533"/>
      <c r="I5" s="533"/>
      <c r="J5" s="533"/>
      <c r="K5" s="533"/>
    </row>
    <row r="6" spans="1:29" s="25" customFormat="1">
      <c r="B6" s="533" t="s">
        <v>162</v>
      </c>
      <c r="C6" s="533"/>
      <c r="D6" s="533"/>
      <c r="E6" s="533"/>
      <c r="F6" s="533"/>
      <c r="G6" s="533"/>
      <c r="H6" s="533"/>
      <c r="I6" s="533"/>
      <c r="J6" s="49"/>
    </row>
    <row r="7" spans="1:29" s="25" customFormat="1" ht="15" thickBot="1">
      <c r="B7" s="49"/>
      <c r="C7" s="49"/>
      <c r="D7" s="49"/>
      <c r="E7" s="49"/>
      <c r="F7" s="49"/>
      <c r="G7" s="49"/>
      <c r="H7" s="49"/>
      <c r="I7" s="49"/>
      <c r="J7" s="49"/>
    </row>
    <row r="8" spans="1:29" s="23" customFormat="1" ht="33" customHeight="1" thickBot="1">
      <c r="A8" s="26"/>
      <c r="B8" s="549" t="str">
        <f>'[2]PLANILHA RECUP MORADIAS'!A7</f>
        <v>ITEM</v>
      </c>
      <c r="C8" s="538" t="s">
        <v>40</v>
      </c>
      <c r="D8" s="551"/>
      <c r="E8" s="551"/>
      <c r="F8" s="551"/>
      <c r="G8" s="549" t="s">
        <v>41</v>
      </c>
      <c r="H8" s="21" t="s">
        <v>42</v>
      </c>
      <c r="I8" s="22" t="s">
        <v>42</v>
      </c>
      <c r="J8" s="22" t="s">
        <v>42</v>
      </c>
      <c r="K8" s="22" t="s">
        <v>42</v>
      </c>
      <c r="L8" s="26"/>
      <c r="M8" s="26"/>
      <c r="N8" s="26"/>
      <c r="O8" s="26"/>
      <c r="P8" s="26"/>
      <c r="Q8" s="26"/>
      <c r="R8" s="26"/>
      <c r="S8" s="26"/>
      <c r="T8" s="26"/>
      <c r="U8" s="26"/>
      <c r="V8" s="26"/>
      <c r="W8" s="26"/>
      <c r="X8" s="26"/>
      <c r="Y8" s="26"/>
      <c r="Z8" s="26"/>
      <c r="AA8" s="26"/>
      <c r="AB8" s="26"/>
      <c r="AC8" s="26"/>
    </row>
    <row r="9" spans="1:29" s="23" customFormat="1" ht="12.75">
      <c r="A9" s="26"/>
      <c r="B9" s="553"/>
      <c r="C9" s="552"/>
      <c r="D9" s="552"/>
      <c r="E9" s="552"/>
      <c r="F9" s="552"/>
      <c r="G9" s="553"/>
      <c r="H9" s="549" t="s">
        <v>43</v>
      </c>
      <c r="I9" s="549" t="s">
        <v>46</v>
      </c>
      <c r="J9" s="549" t="s">
        <v>47</v>
      </c>
      <c r="K9" s="549" t="s">
        <v>167</v>
      </c>
      <c r="L9" s="26"/>
      <c r="M9" s="26"/>
      <c r="N9" s="26"/>
      <c r="O9" s="26"/>
      <c r="P9" s="26"/>
      <c r="Q9" s="26"/>
      <c r="R9" s="26"/>
      <c r="S9" s="26"/>
      <c r="T9" s="26"/>
      <c r="U9" s="26"/>
      <c r="V9" s="26"/>
      <c r="W9" s="26"/>
      <c r="X9" s="26"/>
      <c r="Y9" s="26"/>
      <c r="Z9" s="26"/>
      <c r="AA9" s="26"/>
      <c r="AB9" s="26"/>
      <c r="AC9" s="26"/>
    </row>
    <row r="10" spans="1:29" s="23" customFormat="1" ht="11.25" customHeight="1" thickBot="1">
      <c r="A10" s="26"/>
      <c r="B10" s="550"/>
      <c r="C10" s="552"/>
      <c r="D10" s="552"/>
      <c r="E10" s="552"/>
      <c r="F10" s="552"/>
      <c r="G10" s="550"/>
      <c r="H10" s="550"/>
      <c r="I10" s="550"/>
      <c r="J10" s="550"/>
      <c r="K10" s="550"/>
      <c r="L10" s="26"/>
      <c r="M10" s="26"/>
      <c r="N10" s="26"/>
      <c r="O10" s="26"/>
      <c r="P10" s="26"/>
      <c r="Q10" s="26"/>
      <c r="R10" s="26"/>
      <c r="S10" s="26"/>
      <c r="T10" s="26"/>
      <c r="U10" s="26"/>
      <c r="V10" s="26"/>
      <c r="W10" s="26"/>
      <c r="X10" s="26"/>
      <c r="Y10" s="26"/>
      <c r="Z10" s="26"/>
      <c r="AA10" s="26"/>
      <c r="AB10" s="26"/>
      <c r="AC10" s="26"/>
    </row>
    <row r="11" spans="1:29" s="23" customFormat="1" ht="12.75">
      <c r="A11" s="26"/>
      <c r="B11" s="534">
        <v>1</v>
      </c>
      <c r="C11" s="564" t="s">
        <v>53</v>
      </c>
      <c r="D11" s="565"/>
      <c r="E11" s="565"/>
      <c r="F11" s="566"/>
      <c r="G11" s="561">
        <f>'PLANILHA ORÇAMENTÁRIA'!K11</f>
        <v>0</v>
      </c>
      <c r="H11" s="24">
        <f>G11*H12</f>
        <v>0</v>
      </c>
      <c r="I11" s="24">
        <f>G11*I12</f>
        <v>0</v>
      </c>
      <c r="J11" s="24">
        <f>G11*J12</f>
        <v>0</v>
      </c>
      <c r="K11" s="24">
        <f>G11*K12</f>
        <v>0</v>
      </c>
      <c r="L11" s="26"/>
      <c r="M11" s="26"/>
      <c r="N11" s="26"/>
      <c r="O11" s="26"/>
      <c r="P11" s="26"/>
      <c r="Q11" s="26"/>
      <c r="R11" s="26"/>
      <c r="S11" s="26"/>
      <c r="T11" s="26"/>
      <c r="U11" s="26"/>
      <c r="V11" s="26"/>
      <c r="W11" s="26"/>
      <c r="X11" s="26"/>
      <c r="Y11" s="26"/>
      <c r="Z11" s="26"/>
      <c r="AA11" s="26"/>
      <c r="AB11" s="26"/>
      <c r="AC11" s="26"/>
    </row>
    <row r="12" spans="1:29" s="23" customFormat="1" ht="12.75">
      <c r="A12" s="26"/>
      <c r="B12" s="535"/>
      <c r="C12" s="542"/>
      <c r="D12" s="543"/>
      <c r="E12" s="543"/>
      <c r="F12" s="544"/>
      <c r="G12" s="562"/>
      <c r="H12" s="40">
        <v>1</v>
      </c>
      <c r="I12" s="27">
        <v>0</v>
      </c>
      <c r="J12" s="27">
        <v>0</v>
      </c>
      <c r="K12" s="27">
        <v>0</v>
      </c>
      <c r="L12" s="26"/>
      <c r="M12" s="26"/>
      <c r="N12" s="26"/>
      <c r="O12" s="26"/>
      <c r="P12" s="26"/>
      <c r="Q12" s="26"/>
      <c r="R12" s="26"/>
      <c r="S12" s="26"/>
      <c r="T12" s="26"/>
      <c r="U12" s="26"/>
      <c r="V12" s="26"/>
      <c r="W12" s="26"/>
      <c r="X12" s="26"/>
      <c r="Y12" s="26"/>
      <c r="Z12" s="26"/>
      <c r="AA12" s="26"/>
      <c r="AB12" s="26"/>
      <c r="AC12" s="26"/>
    </row>
    <row r="13" spans="1:29" s="23" customFormat="1" ht="12.75">
      <c r="A13" s="26"/>
      <c r="B13" s="536">
        <v>2</v>
      </c>
      <c r="C13" s="542" t="s">
        <v>62</v>
      </c>
      <c r="D13" s="543"/>
      <c r="E13" s="543"/>
      <c r="F13" s="544"/>
      <c r="G13" s="541">
        <f>'PLANILHA ORÇAMENTÁRIA'!K14</f>
        <v>0</v>
      </c>
      <c r="H13" s="42">
        <f>G13*H14</f>
        <v>0</v>
      </c>
      <c r="I13" s="28">
        <f t="shared" ref="I13" si="0">G13*I14</f>
        <v>0</v>
      </c>
      <c r="J13" s="28">
        <f>G13*J14</f>
        <v>0</v>
      </c>
      <c r="K13" s="28">
        <f t="shared" ref="K13" si="1">G13*K14</f>
        <v>0</v>
      </c>
      <c r="L13" s="26"/>
      <c r="M13" s="26"/>
      <c r="N13" s="26"/>
      <c r="O13" s="26"/>
      <c r="P13" s="26"/>
      <c r="Q13" s="26"/>
      <c r="R13" s="26"/>
      <c r="S13" s="26"/>
      <c r="T13" s="26"/>
      <c r="U13" s="26"/>
      <c r="V13" s="26"/>
      <c r="W13" s="26"/>
      <c r="X13" s="26"/>
      <c r="Y13" s="26"/>
      <c r="Z13" s="26"/>
      <c r="AA13" s="26"/>
      <c r="AB13" s="26"/>
      <c r="AC13" s="26"/>
    </row>
    <row r="14" spans="1:29" s="23" customFormat="1" ht="12.75">
      <c r="A14" s="26"/>
      <c r="B14" s="535"/>
      <c r="C14" s="542"/>
      <c r="D14" s="543"/>
      <c r="E14" s="543"/>
      <c r="F14" s="544"/>
      <c r="G14" s="541"/>
      <c r="H14" s="40">
        <v>1</v>
      </c>
      <c r="I14" s="27">
        <v>0</v>
      </c>
      <c r="J14" s="27">
        <v>0</v>
      </c>
      <c r="K14" s="27">
        <v>0</v>
      </c>
      <c r="L14" s="26"/>
      <c r="M14" s="26"/>
      <c r="N14" s="26"/>
      <c r="O14" s="26"/>
      <c r="P14" s="26"/>
      <c r="Q14" s="26"/>
      <c r="R14" s="26"/>
      <c r="S14" s="26"/>
      <c r="T14" s="26"/>
      <c r="U14" s="26"/>
      <c r="V14" s="26"/>
      <c r="W14" s="26"/>
      <c r="X14" s="26"/>
      <c r="Y14" s="26"/>
      <c r="Z14" s="26"/>
      <c r="AA14" s="26"/>
      <c r="AB14" s="26"/>
      <c r="AC14" s="26"/>
    </row>
    <row r="15" spans="1:29" s="23" customFormat="1" ht="12.75">
      <c r="A15" s="26"/>
      <c r="B15" s="536">
        <v>3</v>
      </c>
      <c r="C15" s="545" t="s">
        <v>17</v>
      </c>
      <c r="D15" s="546"/>
      <c r="E15" s="546"/>
      <c r="F15" s="547"/>
      <c r="G15" s="548">
        <f>'PLANILHA ORÇAMENTÁRIA'!K22</f>
        <v>0</v>
      </c>
      <c r="H15" s="42">
        <f>G15*H16</f>
        <v>0</v>
      </c>
      <c r="I15" s="28">
        <f t="shared" ref="I15" si="2">G15*I16</f>
        <v>0</v>
      </c>
      <c r="J15" s="28">
        <f t="shared" ref="J15" si="3">G15*J16</f>
        <v>0</v>
      </c>
      <c r="K15" s="28">
        <f t="shared" ref="K15" si="4">G15*K16</f>
        <v>0</v>
      </c>
      <c r="L15" s="26"/>
      <c r="M15" s="26"/>
      <c r="N15" s="26"/>
      <c r="O15" s="26"/>
      <c r="P15" s="26"/>
      <c r="Q15" s="26"/>
      <c r="R15" s="26"/>
      <c r="S15" s="26"/>
      <c r="T15" s="26"/>
      <c r="U15" s="26"/>
      <c r="V15" s="26"/>
      <c r="W15" s="26"/>
      <c r="X15" s="26"/>
      <c r="Y15" s="26"/>
      <c r="Z15" s="26"/>
      <c r="AA15" s="26"/>
      <c r="AB15" s="26"/>
      <c r="AC15" s="26"/>
    </row>
    <row r="16" spans="1:29" s="23" customFormat="1" ht="12.75">
      <c r="A16" s="26"/>
      <c r="B16" s="535"/>
      <c r="C16" s="545"/>
      <c r="D16" s="546"/>
      <c r="E16" s="546"/>
      <c r="F16" s="547"/>
      <c r="G16" s="548"/>
      <c r="H16" s="27"/>
      <c r="I16" s="40">
        <v>0.3</v>
      </c>
      <c r="J16" s="40">
        <v>0.7</v>
      </c>
      <c r="K16" s="27">
        <v>0</v>
      </c>
      <c r="L16" s="26"/>
      <c r="M16" s="26"/>
      <c r="N16" s="26"/>
      <c r="O16" s="26"/>
      <c r="P16" s="26"/>
      <c r="Q16" s="26"/>
      <c r="R16" s="26"/>
      <c r="S16" s="26"/>
      <c r="T16" s="26"/>
      <c r="U16" s="26"/>
      <c r="V16" s="26"/>
      <c r="W16" s="26"/>
      <c r="X16" s="26"/>
      <c r="Y16" s="26"/>
      <c r="Z16" s="26"/>
      <c r="AA16" s="26"/>
      <c r="AB16" s="26"/>
      <c r="AC16" s="26"/>
    </row>
    <row r="17" spans="1:29" s="23" customFormat="1" ht="12.75">
      <c r="A17" s="26"/>
      <c r="B17" s="536">
        <v>4</v>
      </c>
      <c r="C17" s="542" t="s">
        <v>73</v>
      </c>
      <c r="D17" s="543"/>
      <c r="E17" s="543"/>
      <c r="F17" s="544"/>
      <c r="G17" s="541">
        <f>'PLANILHA ORÇAMENTÁRIA'!K28</f>
        <v>0</v>
      </c>
      <c r="H17" s="42">
        <f>G17*H18</f>
        <v>0</v>
      </c>
      <c r="I17" s="28">
        <f t="shared" ref="I17" si="5">G17*I18</f>
        <v>0</v>
      </c>
      <c r="J17" s="28">
        <f>G17*J18</f>
        <v>0</v>
      </c>
      <c r="K17" s="28">
        <f>G17*K18</f>
        <v>0</v>
      </c>
      <c r="L17" s="26"/>
      <c r="M17" s="26"/>
      <c r="N17" s="26"/>
      <c r="O17" s="26"/>
      <c r="P17" s="26"/>
      <c r="Q17" s="26"/>
      <c r="R17" s="26"/>
      <c r="S17" s="26"/>
      <c r="T17" s="26"/>
      <c r="U17" s="26"/>
      <c r="V17" s="26"/>
      <c r="W17" s="26"/>
      <c r="X17" s="26"/>
      <c r="Y17" s="26"/>
      <c r="Z17" s="26"/>
      <c r="AA17" s="26"/>
      <c r="AB17" s="26"/>
      <c r="AC17" s="26"/>
    </row>
    <row r="18" spans="1:29" s="23" customFormat="1" ht="12.75">
      <c r="A18" s="26"/>
      <c r="B18" s="535"/>
      <c r="C18" s="542"/>
      <c r="D18" s="543"/>
      <c r="E18" s="543"/>
      <c r="F18" s="544"/>
      <c r="G18" s="541"/>
      <c r="H18" s="40">
        <v>1</v>
      </c>
      <c r="I18" s="27">
        <v>0</v>
      </c>
      <c r="J18" s="27">
        <v>0</v>
      </c>
      <c r="K18" s="27">
        <v>0</v>
      </c>
      <c r="L18" s="26"/>
      <c r="M18" s="26"/>
      <c r="N18" s="26"/>
      <c r="O18" s="26"/>
      <c r="P18" s="26"/>
      <c r="Q18" s="26"/>
      <c r="R18" s="26"/>
      <c r="S18" s="26"/>
      <c r="T18" s="26"/>
      <c r="U18" s="26"/>
      <c r="V18" s="26"/>
      <c r="W18" s="26"/>
      <c r="X18" s="26"/>
      <c r="Y18" s="26"/>
      <c r="Z18" s="26"/>
      <c r="AA18" s="26"/>
      <c r="AB18" s="26"/>
      <c r="AC18" s="26"/>
    </row>
    <row r="19" spans="1:29" s="23" customFormat="1" ht="12.75">
      <c r="A19" s="26"/>
      <c r="B19" s="536">
        <v>5</v>
      </c>
      <c r="C19" s="542" t="s">
        <v>78</v>
      </c>
      <c r="D19" s="543"/>
      <c r="E19" s="543"/>
      <c r="F19" s="544"/>
      <c r="G19" s="541">
        <f>'PLANILHA ORÇAMENTÁRIA'!K32</f>
        <v>0</v>
      </c>
      <c r="H19" s="43">
        <f>G19*H20</f>
        <v>0</v>
      </c>
      <c r="I19" s="28">
        <f t="shared" ref="I19" si="6">G19*I20</f>
        <v>0</v>
      </c>
      <c r="J19" s="28">
        <f t="shared" ref="J19" si="7">G19*J20</f>
        <v>0</v>
      </c>
      <c r="K19" s="28">
        <f t="shared" ref="K19" si="8">G19*K20</f>
        <v>0</v>
      </c>
      <c r="L19" s="26"/>
      <c r="M19" s="26"/>
      <c r="N19" s="26"/>
      <c r="O19" s="26"/>
      <c r="P19" s="26"/>
      <c r="Q19" s="26"/>
      <c r="R19" s="26"/>
      <c r="S19" s="26"/>
      <c r="T19" s="26"/>
      <c r="U19" s="26"/>
      <c r="V19" s="26"/>
      <c r="W19" s="26"/>
      <c r="X19" s="26"/>
      <c r="Y19" s="26"/>
      <c r="Z19" s="26"/>
      <c r="AA19" s="26"/>
      <c r="AB19" s="26"/>
      <c r="AC19" s="26"/>
    </row>
    <row r="20" spans="1:29" s="23" customFormat="1" ht="12.75">
      <c r="A20" s="26"/>
      <c r="B20" s="535"/>
      <c r="C20" s="542"/>
      <c r="D20" s="543"/>
      <c r="E20" s="543"/>
      <c r="F20" s="544"/>
      <c r="G20" s="541"/>
      <c r="H20" s="40">
        <v>1</v>
      </c>
      <c r="I20" s="27">
        <v>0</v>
      </c>
      <c r="J20" s="27">
        <v>0</v>
      </c>
      <c r="K20" s="27">
        <v>0</v>
      </c>
      <c r="L20" s="26"/>
      <c r="M20" s="26"/>
      <c r="N20" s="26"/>
      <c r="O20" s="26"/>
      <c r="P20" s="26"/>
      <c r="Q20" s="26"/>
      <c r="R20" s="26"/>
      <c r="S20" s="26"/>
      <c r="T20" s="26"/>
      <c r="U20" s="26"/>
      <c r="V20" s="26"/>
      <c r="W20" s="26"/>
      <c r="X20" s="26"/>
      <c r="Y20" s="26"/>
      <c r="Z20" s="26"/>
      <c r="AA20" s="26"/>
      <c r="AB20" s="26"/>
      <c r="AC20" s="26"/>
    </row>
    <row r="21" spans="1:29" s="23" customFormat="1" ht="12.75">
      <c r="A21" s="26"/>
      <c r="B21" s="536">
        <v>6</v>
      </c>
      <c r="C21" s="542" t="s">
        <v>142</v>
      </c>
      <c r="D21" s="543"/>
      <c r="E21" s="543"/>
      <c r="F21" s="544"/>
      <c r="G21" s="541">
        <f>'PLANILHA ORÇAMENTÁRIA'!K36</f>
        <v>0</v>
      </c>
      <c r="H21" s="43">
        <f t="shared" ref="H21" si="9">G21*H22</f>
        <v>0</v>
      </c>
      <c r="I21" s="28">
        <f>G21*I22</f>
        <v>0</v>
      </c>
      <c r="J21" s="28">
        <f t="shared" ref="J21" si="10">G21*J22</f>
        <v>0</v>
      </c>
      <c r="K21" s="28">
        <f t="shared" ref="K21" si="11">G21*K22</f>
        <v>0</v>
      </c>
      <c r="L21" s="26"/>
      <c r="M21" s="26"/>
      <c r="N21" s="26"/>
      <c r="O21" s="26"/>
      <c r="P21" s="26"/>
      <c r="Q21" s="26"/>
      <c r="R21" s="26"/>
      <c r="S21" s="26"/>
      <c r="T21" s="26"/>
      <c r="U21" s="26"/>
      <c r="V21" s="26"/>
      <c r="W21" s="26"/>
      <c r="X21" s="26"/>
      <c r="Y21" s="26"/>
      <c r="Z21" s="26"/>
      <c r="AA21" s="26"/>
      <c r="AB21" s="26"/>
      <c r="AC21" s="26"/>
    </row>
    <row r="22" spans="1:29" s="23" customFormat="1" ht="12.75">
      <c r="A22" s="26"/>
      <c r="B22" s="535"/>
      <c r="C22" s="542"/>
      <c r="D22" s="543"/>
      <c r="E22" s="543"/>
      <c r="F22" s="544"/>
      <c r="G22" s="541"/>
      <c r="H22" s="40">
        <v>0.25</v>
      </c>
      <c r="I22" s="40">
        <v>0.75</v>
      </c>
      <c r="J22" s="27">
        <v>0</v>
      </c>
      <c r="K22" s="27">
        <v>0</v>
      </c>
      <c r="L22" s="26"/>
      <c r="M22" s="26"/>
      <c r="N22" s="26"/>
      <c r="O22" s="26"/>
      <c r="P22" s="26"/>
      <c r="Q22" s="26"/>
      <c r="R22" s="26"/>
      <c r="S22" s="26"/>
      <c r="T22" s="26"/>
      <c r="U22" s="26"/>
      <c r="V22" s="26"/>
      <c r="W22" s="26"/>
      <c r="X22" s="26"/>
      <c r="Y22" s="26"/>
      <c r="Z22" s="26"/>
      <c r="AA22" s="26"/>
      <c r="AB22" s="26"/>
      <c r="AC22" s="26"/>
    </row>
    <row r="23" spans="1:29" s="23" customFormat="1" ht="12.75">
      <c r="A23" s="26"/>
      <c r="B23" s="536">
        <v>7</v>
      </c>
      <c r="C23" s="542" t="s">
        <v>85</v>
      </c>
      <c r="D23" s="543"/>
      <c r="E23" s="543"/>
      <c r="F23" s="544"/>
      <c r="G23" s="541">
        <f>'PLANILHA ORÇAMENTÁRIA'!K40</f>
        <v>0</v>
      </c>
      <c r="H23" s="43">
        <f t="shared" ref="H23" si="12">G23*H24</f>
        <v>0</v>
      </c>
      <c r="I23" s="28">
        <f>G23*I24</f>
        <v>0</v>
      </c>
      <c r="J23" s="28">
        <f t="shared" ref="J23" si="13">G23*J24</f>
        <v>0</v>
      </c>
      <c r="K23" s="28">
        <f t="shared" ref="K23" si="14">G23*K24</f>
        <v>0</v>
      </c>
      <c r="L23" s="26"/>
      <c r="M23" s="26"/>
      <c r="N23" s="26"/>
      <c r="O23" s="26"/>
      <c r="P23" s="26"/>
      <c r="Q23" s="26"/>
      <c r="R23" s="26"/>
      <c r="S23" s="26"/>
      <c r="T23" s="26"/>
      <c r="U23" s="26"/>
      <c r="V23" s="26"/>
      <c r="W23" s="26"/>
      <c r="X23" s="26"/>
      <c r="Y23" s="26"/>
      <c r="Z23" s="26"/>
      <c r="AA23" s="26"/>
      <c r="AB23" s="26"/>
      <c r="AC23" s="26"/>
    </row>
    <row r="24" spans="1:29" s="23" customFormat="1" ht="12.75">
      <c r="A24" s="26"/>
      <c r="B24" s="535"/>
      <c r="C24" s="542"/>
      <c r="D24" s="543"/>
      <c r="E24" s="543"/>
      <c r="F24" s="544"/>
      <c r="G24" s="541"/>
      <c r="H24" s="27"/>
      <c r="I24" s="40">
        <v>0.5</v>
      </c>
      <c r="J24" s="40">
        <v>0.5</v>
      </c>
      <c r="K24" s="27">
        <v>0</v>
      </c>
      <c r="L24" s="26"/>
      <c r="M24" s="26"/>
      <c r="N24" s="26"/>
      <c r="O24" s="26"/>
      <c r="P24" s="26"/>
      <c r="Q24" s="26"/>
      <c r="R24" s="26"/>
      <c r="S24" s="26"/>
      <c r="T24" s="26"/>
      <c r="U24" s="26"/>
      <c r="V24" s="26"/>
      <c r="W24" s="26"/>
      <c r="X24" s="26"/>
      <c r="Y24" s="26"/>
      <c r="Z24" s="26"/>
      <c r="AA24" s="26"/>
      <c r="AB24" s="26"/>
      <c r="AC24" s="26"/>
    </row>
    <row r="25" spans="1:29" s="23" customFormat="1" ht="12.75">
      <c r="A25" s="26"/>
      <c r="B25" s="536">
        <v>8</v>
      </c>
      <c r="C25" s="542" t="s">
        <v>88</v>
      </c>
      <c r="D25" s="543"/>
      <c r="E25" s="543"/>
      <c r="F25" s="544"/>
      <c r="G25" s="541">
        <f>'PLANILHA ORÇAMENTÁRIA'!K46</f>
        <v>0</v>
      </c>
      <c r="H25" s="43">
        <f>G25*H26</f>
        <v>0</v>
      </c>
      <c r="I25" s="28">
        <f>G25*I26</f>
        <v>0</v>
      </c>
      <c r="J25" s="28">
        <f t="shared" ref="J25" si="15">G25*J26</f>
        <v>0</v>
      </c>
      <c r="K25" s="28">
        <f t="shared" ref="K25" si="16">G25*K26</f>
        <v>0</v>
      </c>
      <c r="L25" s="26"/>
      <c r="M25" s="26"/>
      <c r="N25" s="26"/>
      <c r="O25" s="26"/>
      <c r="P25" s="26"/>
      <c r="Q25" s="26"/>
      <c r="R25" s="26"/>
      <c r="S25" s="26"/>
      <c r="T25" s="26"/>
      <c r="U25" s="26"/>
      <c r="V25" s="26"/>
      <c r="W25" s="26"/>
      <c r="X25" s="26"/>
      <c r="Y25" s="26"/>
      <c r="Z25" s="26"/>
      <c r="AA25" s="26"/>
      <c r="AB25" s="26"/>
      <c r="AC25" s="26"/>
    </row>
    <row r="26" spans="1:29" s="23" customFormat="1" ht="12.75">
      <c r="A26" s="26"/>
      <c r="B26" s="535"/>
      <c r="C26" s="542"/>
      <c r="D26" s="543"/>
      <c r="E26" s="543"/>
      <c r="F26" s="544"/>
      <c r="G26" s="541"/>
      <c r="H26" s="27"/>
      <c r="I26" s="40">
        <v>0.5</v>
      </c>
      <c r="J26" s="40">
        <v>0.5</v>
      </c>
      <c r="K26" s="27">
        <v>0</v>
      </c>
      <c r="L26" s="26"/>
      <c r="M26" s="26"/>
      <c r="N26" s="26"/>
      <c r="O26" s="26"/>
      <c r="P26" s="26"/>
      <c r="Q26" s="26"/>
      <c r="R26" s="26"/>
      <c r="S26" s="26"/>
      <c r="T26" s="26"/>
      <c r="U26" s="26"/>
      <c r="V26" s="26"/>
      <c r="W26" s="26"/>
      <c r="X26" s="26"/>
      <c r="Y26" s="26"/>
      <c r="Z26" s="26"/>
      <c r="AA26" s="26"/>
      <c r="AB26" s="26"/>
      <c r="AC26" s="26"/>
    </row>
    <row r="27" spans="1:29" s="23" customFormat="1" ht="12.75">
      <c r="A27" s="26"/>
      <c r="B27" s="536">
        <v>9</v>
      </c>
      <c r="C27" s="542" t="s">
        <v>93</v>
      </c>
      <c r="D27" s="543"/>
      <c r="E27" s="543"/>
      <c r="F27" s="544"/>
      <c r="G27" s="541">
        <f>'PLANILHA ORÇAMENTÁRIA'!K54</f>
        <v>0</v>
      </c>
      <c r="H27" s="43">
        <f>G27*H28</f>
        <v>0</v>
      </c>
      <c r="I27" s="28">
        <f t="shared" ref="I27" si="17">G27*I28</f>
        <v>0</v>
      </c>
      <c r="J27" s="28">
        <f t="shared" ref="J27" si="18">G27*J28</f>
        <v>0</v>
      </c>
      <c r="K27" s="28">
        <f t="shared" ref="K27" si="19">G27*K28</f>
        <v>0</v>
      </c>
      <c r="L27" s="26"/>
      <c r="M27" s="26"/>
      <c r="N27" s="26"/>
      <c r="O27" s="26"/>
      <c r="P27" s="26"/>
      <c r="Q27" s="26"/>
      <c r="R27" s="26"/>
      <c r="S27" s="26"/>
      <c r="T27" s="26"/>
      <c r="U27" s="26"/>
      <c r="V27" s="26"/>
      <c r="W27" s="26"/>
      <c r="X27" s="26"/>
      <c r="Y27" s="26"/>
      <c r="Z27" s="26"/>
      <c r="AA27" s="26"/>
      <c r="AB27" s="26"/>
      <c r="AC27" s="26"/>
    </row>
    <row r="28" spans="1:29" s="23" customFormat="1" ht="12.75">
      <c r="A28" s="26"/>
      <c r="B28" s="535"/>
      <c r="C28" s="542"/>
      <c r="D28" s="543"/>
      <c r="E28" s="543"/>
      <c r="F28" s="544"/>
      <c r="G28" s="541"/>
      <c r="H28" s="27"/>
      <c r="I28" s="27">
        <v>0</v>
      </c>
      <c r="J28" s="40">
        <v>0.25</v>
      </c>
      <c r="K28" s="40">
        <v>0.75</v>
      </c>
      <c r="L28" s="26"/>
      <c r="M28" s="26"/>
      <c r="N28" s="26"/>
      <c r="O28" s="26"/>
      <c r="P28" s="26"/>
      <c r="Q28" s="26"/>
      <c r="R28" s="26"/>
      <c r="S28" s="26"/>
      <c r="T28" s="26"/>
      <c r="U28" s="26"/>
      <c r="V28" s="26"/>
      <c r="W28" s="26"/>
      <c r="X28" s="26"/>
      <c r="Y28" s="26"/>
      <c r="Z28" s="26"/>
      <c r="AA28" s="26"/>
      <c r="AB28" s="26"/>
      <c r="AC28" s="26"/>
    </row>
    <row r="29" spans="1:29" s="23" customFormat="1" ht="12.75">
      <c r="A29" s="26"/>
      <c r="B29" s="536">
        <v>10</v>
      </c>
      <c r="C29" s="542" t="s">
        <v>102</v>
      </c>
      <c r="D29" s="543"/>
      <c r="E29" s="543"/>
      <c r="F29" s="544"/>
      <c r="G29" s="541">
        <f>'PLANILHA ORÇAMENTÁRIA'!K61</f>
        <v>0</v>
      </c>
      <c r="H29" s="43">
        <f>G29*H30</f>
        <v>0</v>
      </c>
      <c r="I29" s="28">
        <f t="shared" ref="I29" si="20">G29*I30</f>
        <v>0</v>
      </c>
      <c r="J29" s="28">
        <f t="shared" ref="J29" si="21">G29*J30</f>
        <v>0</v>
      </c>
      <c r="K29" s="28">
        <f t="shared" ref="K29" si="22">G29*K30</f>
        <v>0</v>
      </c>
      <c r="L29" s="26"/>
      <c r="M29" s="26"/>
      <c r="N29" s="26"/>
      <c r="O29" s="26"/>
      <c r="P29" s="26"/>
      <c r="Q29" s="26"/>
      <c r="R29" s="26"/>
      <c r="S29" s="26"/>
      <c r="T29" s="26"/>
      <c r="U29" s="26"/>
      <c r="V29" s="26"/>
      <c r="W29" s="26"/>
      <c r="X29" s="26"/>
      <c r="Y29" s="26"/>
      <c r="Z29" s="26"/>
      <c r="AA29" s="26"/>
      <c r="AB29" s="26"/>
      <c r="AC29" s="26"/>
    </row>
    <row r="30" spans="1:29" s="23" customFormat="1" ht="12.75">
      <c r="A30" s="26"/>
      <c r="B30" s="535"/>
      <c r="C30" s="542"/>
      <c r="D30" s="543"/>
      <c r="E30" s="543"/>
      <c r="F30" s="544"/>
      <c r="G30" s="541"/>
      <c r="H30" s="27"/>
      <c r="I30" s="27">
        <v>0</v>
      </c>
      <c r="J30" s="27">
        <v>0</v>
      </c>
      <c r="K30" s="40">
        <v>1</v>
      </c>
      <c r="L30" s="26"/>
      <c r="M30" s="26"/>
      <c r="N30" s="26"/>
      <c r="O30" s="26"/>
      <c r="P30" s="26"/>
      <c r="Q30" s="26"/>
      <c r="R30" s="26"/>
      <c r="S30" s="26"/>
      <c r="T30" s="26"/>
      <c r="U30" s="26"/>
      <c r="V30" s="26"/>
      <c r="W30" s="26"/>
      <c r="X30" s="26"/>
      <c r="Y30" s="26"/>
      <c r="Z30" s="26"/>
      <c r="AA30" s="26"/>
      <c r="AB30" s="26"/>
      <c r="AC30" s="26"/>
    </row>
    <row r="31" spans="1:29" s="23" customFormat="1" ht="12.75">
      <c r="A31" s="26"/>
      <c r="B31" s="536">
        <v>11</v>
      </c>
      <c r="C31" s="542" t="s">
        <v>111</v>
      </c>
      <c r="D31" s="543"/>
      <c r="E31" s="543"/>
      <c r="F31" s="544"/>
      <c r="G31" s="541">
        <f>'PLANILHA ORÇAMENTÁRIA'!K66</f>
        <v>0</v>
      </c>
      <c r="H31" s="43">
        <f>G31*H32</f>
        <v>0</v>
      </c>
      <c r="I31" s="28">
        <f t="shared" ref="I31" si="23">G31*I32</f>
        <v>0</v>
      </c>
      <c r="J31" s="28">
        <f t="shared" ref="J31" si="24">G31*J32</f>
        <v>0</v>
      </c>
      <c r="K31" s="28">
        <f t="shared" ref="K31" si="25">G31*K32</f>
        <v>0</v>
      </c>
      <c r="L31" s="26"/>
      <c r="M31" s="26"/>
      <c r="N31" s="26"/>
      <c r="O31" s="26"/>
      <c r="P31" s="26"/>
      <c r="Q31" s="26"/>
      <c r="R31" s="26"/>
      <c r="S31" s="26"/>
      <c r="T31" s="26"/>
      <c r="U31" s="26"/>
      <c r="V31" s="26"/>
      <c r="W31" s="26"/>
      <c r="X31" s="26"/>
      <c r="Y31" s="26"/>
      <c r="Z31" s="26"/>
      <c r="AA31" s="26"/>
      <c r="AB31" s="26"/>
      <c r="AC31" s="26"/>
    </row>
    <row r="32" spans="1:29" s="23" customFormat="1" ht="12.75">
      <c r="A32" s="26"/>
      <c r="B32" s="535"/>
      <c r="C32" s="542"/>
      <c r="D32" s="543"/>
      <c r="E32" s="543"/>
      <c r="F32" s="544"/>
      <c r="G32" s="541"/>
      <c r="H32" s="27"/>
      <c r="I32" s="27">
        <v>0</v>
      </c>
      <c r="J32" s="85">
        <v>0</v>
      </c>
      <c r="K32" s="40">
        <v>1</v>
      </c>
      <c r="L32" s="26"/>
      <c r="M32" s="26"/>
      <c r="N32" s="26"/>
      <c r="O32" s="26"/>
      <c r="P32" s="26"/>
      <c r="Q32" s="26"/>
      <c r="R32" s="26"/>
      <c r="S32" s="26"/>
      <c r="T32" s="26"/>
      <c r="U32" s="26"/>
      <c r="V32" s="26"/>
      <c r="W32" s="26"/>
      <c r="X32" s="26"/>
      <c r="Y32" s="26"/>
      <c r="Z32" s="26"/>
      <c r="AA32" s="26"/>
      <c r="AB32" s="26"/>
      <c r="AC32" s="26"/>
    </row>
    <row r="33" spans="1:29" s="23" customFormat="1" ht="12.75">
      <c r="A33" s="26"/>
      <c r="B33" s="536">
        <v>12</v>
      </c>
      <c r="C33" s="542" t="s">
        <v>154</v>
      </c>
      <c r="D33" s="543"/>
      <c r="E33" s="543"/>
      <c r="F33" s="544"/>
      <c r="G33" s="541">
        <f>'PLANILHA ORÇAMENTÁRIA'!K74</f>
        <v>0</v>
      </c>
      <c r="H33" s="43">
        <f>G33*H34</f>
        <v>0</v>
      </c>
      <c r="I33" s="28">
        <f t="shared" ref="I33" si="26">G33*I34</f>
        <v>0</v>
      </c>
      <c r="J33" s="28">
        <f t="shared" ref="J33" si="27">G33*J34</f>
        <v>0</v>
      </c>
      <c r="K33" s="28">
        <f t="shared" ref="K33" si="28">G33*K34</f>
        <v>0</v>
      </c>
      <c r="L33" s="26"/>
      <c r="M33" s="26"/>
      <c r="N33" s="26"/>
      <c r="O33" s="26"/>
      <c r="P33" s="26"/>
      <c r="Q33" s="26"/>
      <c r="R33" s="26"/>
      <c r="S33" s="26"/>
      <c r="T33" s="26"/>
      <c r="U33" s="26"/>
      <c r="V33" s="26"/>
      <c r="W33" s="26"/>
      <c r="X33" s="26"/>
      <c r="Y33" s="26"/>
      <c r="Z33" s="26"/>
      <c r="AA33" s="26"/>
      <c r="AB33" s="26"/>
      <c r="AC33" s="26"/>
    </row>
    <row r="34" spans="1:29" s="23" customFormat="1" ht="13.5" thickBot="1">
      <c r="A34" s="26"/>
      <c r="B34" s="559"/>
      <c r="C34" s="556"/>
      <c r="D34" s="557"/>
      <c r="E34" s="557"/>
      <c r="F34" s="558"/>
      <c r="G34" s="560"/>
      <c r="H34" s="27"/>
      <c r="I34" s="27">
        <v>0</v>
      </c>
      <c r="J34" s="85">
        <v>0</v>
      </c>
      <c r="K34" s="40">
        <v>1</v>
      </c>
      <c r="L34" s="26"/>
      <c r="M34" s="26"/>
      <c r="N34" s="26"/>
      <c r="O34" s="26"/>
      <c r="P34" s="26"/>
      <c r="Q34" s="26"/>
      <c r="R34" s="26"/>
      <c r="S34" s="26"/>
      <c r="T34" s="26"/>
      <c r="U34" s="26"/>
      <c r="V34" s="26"/>
      <c r="W34" s="26"/>
      <c r="X34" s="26"/>
      <c r="Y34" s="26"/>
      <c r="Z34" s="26"/>
      <c r="AA34" s="26"/>
      <c r="AB34" s="26"/>
      <c r="AC34" s="26"/>
    </row>
    <row r="35" spans="1:29" s="23" customFormat="1" ht="12.75">
      <c r="A35" s="26"/>
      <c r="B35" s="537" t="s">
        <v>44</v>
      </c>
      <c r="C35" s="538"/>
      <c r="D35" s="538"/>
      <c r="E35" s="538"/>
      <c r="F35" s="538"/>
      <c r="G35" s="531">
        <f>SUM(G11:G34)</f>
        <v>0</v>
      </c>
      <c r="H35" s="44">
        <f>SUM(H11+H13+H19+H15+H17+H21+H23+H25+H27+H29+H31+H33)</f>
        <v>0</v>
      </c>
      <c r="I35" s="41">
        <f t="shared" ref="I35:K35" si="29">SUM(I11+I13+I19+I15+I17+I21+I23+I25+I27+I29+I31+I33)</f>
        <v>0</v>
      </c>
      <c r="J35" s="41">
        <f t="shared" si="29"/>
        <v>0</v>
      </c>
      <c r="K35" s="41">
        <f t="shared" si="29"/>
        <v>0</v>
      </c>
      <c r="L35" s="26"/>
      <c r="M35" s="26"/>
      <c r="N35" s="26"/>
      <c r="O35" s="26"/>
      <c r="P35" s="26"/>
      <c r="Q35" s="26"/>
      <c r="R35" s="26"/>
      <c r="S35" s="26"/>
      <c r="T35" s="26"/>
      <c r="U35" s="26"/>
      <c r="V35" s="26"/>
      <c r="W35" s="26"/>
      <c r="X35" s="26"/>
      <c r="Y35" s="26"/>
      <c r="Z35" s="26"/>
      <c r="AA35" s="26"/>
      <c r="AB35" s="26"/>
      <c r="AC35" s="26"/>
    </row>
    <row r="36" spans="1:29" s="23" customFormat="1" ht="13.5" thickBot="1">
      <c r="A36" s="26"/>
      <c r="B36" s="539"/>
      <c r="C36" s="540"/>
      <c r="D36" s="540"/>
      <c r="E36" s="540"/>
      <c r="F36" s="540"/>
      <c r="G36" s="532"/>
      <c r="H36" s="45" t="e">
        <f>H35/G35</f>
        <v>#DIV/0!</v>
      </c>
      <c r="I36" s="29" t="e">
        <f>I35/G35</f>
        <v>#DIV/0!</v>
      </c>
      <c r="J36" s="29" t="e">
        <f>J35/G35</f>
        <v>#DIV/0!</v>
      </c>
      <c r="K36" s="29" t="e">
        <f>K35/G35</f>
        <v>#DIV/0!</v>
      </c>
      <c r="L36" s="26"/>
      <c r="M36" s="26"/>
      <c r="N36" s="26"/>
      <c r="O36" s="26"/>
      <c r="P36" s="26"/>
      <c r="Q36" s="26"/>
      <c r="R36" s="26"/>
      <c r="S36" s="26"/>
      <c r="T36" s="26"/>
      <c r="U36" s="26"/>
      <c r="V36" s="26"/>
      <c r="W36" s="26"/>
      <c r="X36" s="26"/>
      <c r="Y36" s="26"/>
      <c r="Z36" s="26"/>
      <c r="AA36" s="26"/>
      <c r="AB36" s="26"/>
      <c r="AC36" s="26"/>
    </row>
    <row r="37" spans="1:29" s="25" customFormat="1" ht="15">
      <c r="B37" s="30"/>
      <c r="G37" s="31"/>
      <c r="H37" s="32"/>
      <c r="I37" s="32"/>
      <c r="J37" s="32"/>
      <c r="K37" s="32"/>
      <c r="L37" s="26"/>
    </row>
    <row r="38" spans="1:29" s="25" customFormat="1" ht="15">
      <c r="B38" s="30"/>
      <c r="G38" s="31"/>
      <c r="H38" s="33"/>
      <c r="I38" s="33"/>
      <c r="J38" s="33"/>
      <c r="K38" s="33"/>
      <c r="L38" s="26"/>
    </row>
    <row r="39" spans="1:29" s="25" customFormat="1" ht="27.75" customHeight="1">
      <c r="B39" s="30"/>
      <c r="G39" s="31"/>
      <c r="H39" s="34"/>
      <c r="I39" s="34"/>
      <c r="J39" s="34"/>
      <c r="K39" s="34"/>
    </row>
    <row r="40" spans="1:29" s="25" customFormat="1" ht="15.75">
      <c r="B40" s="30"/>
      <c r="C40" s="35"/>
      <c r="E40" s="36"/>
      <c r="G40" s="31"/>
      <c r="H40" s="37"/>
      <c r="I40" s="37"/>
      <c r="J40" s="37"/>
      <c r="K40" s="37"/>
    </row>
    <row r="41" spans="1:29" s="25" customFormat="1" ht="31.7" customHeight="1">
      <c r="B41" s="30"/>
      <c r="C41" s="38"/>
      <c r="G41" s="31"/>
      <c r="H41" s="39"/>
      <c r="I41" s="39"/>
      <c r="J41" s="39"/>
      <c r="K41" s="39"/>
    </row>
    <row r="42" spans="1:29" s="25" customFormat="1" ht="26.45" customHeight="1">
      <c r="G42" s="31"/>
    </row>
    <row r="43" spans="1:29" s="25" customFormat="1">
      <c r="G43" s="31"/>
    </row>
    <row r="44" spans="1:29" s="25" customFormat="1">
      <c r="G44" s="31"/>
    </row>
    <row r="45" spans="1:29" s="25" customFormat="1">
      <c r="G45" s="31"/>
    </row>
    <row r="46" spans="1:29" s="25" customFormat="1">
      <c r="G46" s="31"/>
    </row>
    <row r="47" spans="1:29" s="25" customFormat="1">
      <c r="G47" s="31"/>
    </row>
    <row r="48" spans="1:29" s="25" customFormat="1">
      <c r="G48" s="31"/>
    </row>
    <row r="49" spans="7:7" s="25" customFormat="1">
      <c r="G49" s="31"/>
    </row>
    <row r="50" spans="7:7" s="25" customFormat="1">
      <c r="G50" s="31"/>
    </row>
    <row r="51" spans="7:7" s="25" customFormat="1">
      <c r="G51" s="31"/>
    </row>
    <row r="52" spans="7:7" s="25" customFormat="1">
      <c r="G52" s="31"/>
    </row>
    <row r="53" spans="7:7" s="25" customFormat="1">
      <c r="G53" s="31"/>
    </row>
    <row r="54" spans="7:7" s="25" customFormat="1">
      <c r="G54" s="31"/>
    </row>
    <row r="55" spans="7:7" s="25" customFormat="1">
      <c r="G55" s="31"/>
    </row>
    <row r="56" spans="7:7" s="25" customFormat="1">
      <c r="G56" s="31"/>
    </row>
    <row r="57" spans="7:7" s="25" customFormat="1">
      <c r="G57" s="31"/>
    </row>
    <row r="58" spans="7:7" s="25" customFormat="1">
      <c r="G58" s="31"/>
    </row>
    <row r="59" spans="7:7" s="25" customFormat="1">
      <c r="G59" s="31"/>
    </row>
    <row r="60" spans="7:7" s="25" customFormat="1">
      <c r="G60" s="31"/>
    </row>
    <row r="61" spans="7:7" s="25" customFormat="1">
      <c r="G61" s="31"/>
    </row>
    <row r="62" spans="7:7" s="25" customFormat="1">
      <c r="G62" s="31"/>
    </row>
    <row r="63" spans="7:7" s="25" customFormat="1">
      <c r="G63" s="31"/>
    </row>
    <row r="64" spans="7:7" s="25" customFormat="1">
      <c r="G64" s="31"/>
    </row>
    <row r="65" spans="7:7" s="25" customFormat="1">
      <c r="G65" s="31"/>
    </row>
    <row r="66" spans="7:7" s="25" customFormat="1">
      <c r="G66" s="31"/>
    </row>
    <row r="67" spans="7:7" s="25" customFormat="1">
      <c r="G67" s="31"/>
    </row>
    <row r="68" spans="7:7" s="25" customFormat="1">
      <c r="G68" s="31"/>
    </row>
    <row r="69" spans="7:7" s="25" customFormat="1">
      <c r="G69" s="31"/>
    </row>
    <row r="70" spans="7:7" s="25" customFormat="1">
      <c r="G70" s="31"/>
    </row>
    <row r="71" spans="7:7" s="25" customFormat="1">
      <c r="G71" s="31"/>
    </row>
    <row r="72" spans="7:7" s="25" customFormat="1">
      <c r="G72" s="31"/>
    </row>
    <row r="73" spans="7:7" s="25" customFormat="1">
      <c r="G73" s="31"/>
    </row>
    <row r="74" spans="7:7" s="25" customFormat="1">
      <c r="G74" s="31"/>
    </row>
    <row r="75" spans="7:7" s="25" customFormat="1">
      <c r="G75" s="31"/>
    </row>
    <row r="76" spans="7:7" s="25" customFormat="1">
      <c r="G76" s="31"/>
    </row>
    <row r="77" spans="7:7" s="25" customFormat="1">
      <c r="G77" s="31"/>
    </row>
    <row r="78" spans="7:7" s="25" customFormat="1">
      <c r="G78" s="31"/>
    </row>
    <row r="79" spans="7:7" s="25" customFormat="1">
      <c r="G79" s="31"/>
    </row>
    <row r="80" spans="7:7" s="25" customFormat="1">
      <c r="G80" s="31"/>
    </row>
    <row r="81" spans="7:7" s="25" customFormat="1">
      <c r="G81" s="31"/>
    </row>
    <row r="82" spans="7:7" s="25" customFormat="1">
      <c r="G82" s="31"/>
    </row>
    <row r="83" spans="7:7" s="25" customFormat="1">
      <c r="G83" s="31"/>
    </row>
    <row r="84" spans="7:7" s="25" customFormat="1">
      <c r="G84" s="31"/>
    </row>
    <row r="85" spans="7:7" s="25" customFormat="1">
      <c r="G85" s="31"/>
    </row>
    <row r="86" spans="7:7" s="25" customFormat="1">
      <c r="G86" s="31"/>
    </row>
    <row r="87" spans="7:7" s="25" customFormat="1">
      <c r="G87" s="31"/>
    </row>
    <row r="88" spans="7:7" s="25" customFormat="1">
      <c r="G88" s="31"/>
    </row>
    <row r="89" spans="7:7" s="25" customFormat="1">
      <c r="G89" s="31"/>
    </row>
    <row r="90" spans="7:7" s="25" customFormat="1">
      <c r="G90" s="31"/>
    </row>
    <row r="91" spans="7:7" s="25" customFormat="1">
      <c r="G91" s="31"/>
    </row>
    <row r="92" spans="7:7" s="25" customFormat="1">
      <c r="G92" s="31"/>
    </row>
    <row r="93" spans="7:7" s="25" customFormat="1">
      <c r="G93" s="31"/>
    </row>
    <row r="94" spans="7:7" s="25" customFormat="1">
      <c r="G94" s="31"/>
    </row>
    <row r="95" spans="7:7" s="25" customFormat="1">
      <c r="G95" s="31"/>
    </row>
    <row r="96" spans="7:7" s="25" customFormat="1">
      <c r="G96" s="31"/>
    </row>
  </sheetData>
  <mergeCells count="51">
    <mergeCell ref="F1:H1"/>
    <mergeCell ref="B2:H2"/>
    <mergeCell ref="C33:F34"/>
    <mergeCell ref="B33:B34"/>
    <mergeCell ref="G33:G34"/>
    <mergeCell ref="C27:F28"/>
    <mergeCell ref="C29:F30"/>
    <mergeCell ref="C31:F32"/>
    <mergeCell ref="G11:G12"/>
    <mergeCell ref="B3:I3"/>
    <mergeCell ref="C17:F18"/>
    <mergeCell ref="C19:F20"/>
    <mergeCell ref="C21:F22"/>
    <mergeCell ref="C23:F24"/>
    <mergeCell ref="C25:F26"/>
    <mergeCell ref="C11:F12"/>
    <mergeCell ref="K9:K10"/>
    <mergeCell ref="C8:F10"/>
    <mergeCell ref="G8:G10"/>
    <mergeCell ref="B4:K4"/>
    <mergeCell ref="B5:K5"/>
    <mergeCell ref="B8:B10"/>
    <mergeCell ref="I9:I10"/>
    <mergeCell ref="H9:H10"/>
    <mergeCell ref="J9:J10"/>
    <mergeCell ref="C13:F14"/>
    <mergeCell ref="C15:F16"/>
    <mergeCell ref="G25:G26"/>
    <mergeCell ref="G27:G28"/>
    <mergeCell ref="G29:G30"/>
    <mergeCell ref="G13:G14"/>
    <mergeCell ref="G15:G16"/>
    <mergeCell ref="G17:G18"/>
    <mergeCell ref="G19:G20"/>
    <mergeCell ref="G21:G22"/>
    <mergeCell ref="G35:G36"/>
    <mergeCell ref="B6:I6"/>
    <mergeCell ref="B11:B12"/>
    <mergeCell ref="B13:B14"/>
    <mergeCell ref="B15:B16"/>
    <mergeCell ref="B17:B18"/>
    <mergeCell ref="B19:B20"/>
    <mergeCell ref="B21:B22"/>
    <mergeCell ref="B23:B24"/>
    <mergeCell ref="B25:B26"/>
    <mergeCell ref="B27:B28"/>
    <mergeCell ref="B29:B30"/>
    <mergeCell ref="B31:B32"/>
    <mergeCell ref="B35:F36"/>
    <mergeCell ref="G23:G24"/>
    <mergeCell ref="G31:G32"/>
  </mergeCells>
  <pageMargins left="0.511811024" right="0.511811024" top="0.78740157499999996" bottom="0.78740157499999996" header="0.31496062000000002" footer="0.31496062000000002"/>
  <pageSetup paperSize="9" scale="87"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4</vt:i4>
      </vt:variant>
    </vt:vector>
  </HeadingPairs>
  <TitlesOfParts>
    <vt:vector size="9" baseType="lpstr">
      <vt:lpstr>PLANILHA ORÇAMENTÁRIA</vt:lpstr>
      <vt:lpstr>BDI</vt:lpstr>
      <vt:lpstr>MEMORIA DE CALCULO</vt:lpstr>
      <vt:lpstr>MEM. DISCRITIVO</vt:lpstr>
      <vt:lpstr>Cronograma</vt:lpstr>
      <vt:lpstr>Cronograma!Area_de_impressao</vt:lpstr>
      <vt:lpstr>'PLANILHA ORÇAMENTÁRIA'!Area_de_impressao</vt:lpstr>
      <vt:lpstr>'PLANILHA ORÇAMENTÁRIA'!OLE_LINK1</vt:lpstr>
      <vt:lpstr>'PLANILHA ORÇAMENTÁRIA'!Titulos_de_impressao</vt:lpstr>
    </vt:vector>
  </TitlesOfParts>
  <Company>Fnde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27421740104</dc:creator>
  <cp:lastModifiedBy>USER</cp:lastModifiedBy>
  <cp:lastPrinted>2022-09-15T20:13:40Z</cp:lastPrinted>
  <dcterms:created xsi:type="dcterms:W3CDTF">2012-10-15T18:57:41Z</dcterms:created>
  <dcterms:modified xsi:type="dcterms:W3CDTF">2023-10-17T16:04:23Z</dcterms:modified>
</cp:coreProperties>
</file>