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490" windowHeight="7155" firstSheet="1" activeTab="1"/>
  </bookViews>
  <sheets>
    <sheet name="MEMÓRIA DE CALCULO" sheetId="2" state="hidden" r:id="rId1"/>
    <sheet name="CRONOGRAMA" sheetId="3" r:id="rId2"/>
  </sheets>
  <definedNames>
    <definedName name="_xlnm.Print_Area" localSheetId="0">'MEMÓRIA DE CALCULO'!$A$1:$I$58</definedName>
    <definedName name="JR_PAGE_ANCHOR_0_1">#REF!</definedName>
  </definedNames>
  <calcPr calcId="124519"/>
</workbook>
</file>

<file path=xl/calcChain.xml><?xml version="1.0" encoding="utf-8"?>
<calcChain xmlns="http://schemas.openxmlformats.org/spreadsheetml/2006/main">
  <c r="F37" i="2"/>
  <c r="B55" l="1"/>
  <c r="B45"/>
  <c r="E51" s="1"/>
  <c r="D55" s="1"/>
  <c r="B33"/>
  <c r="B23"/>
  <c r="E29" s="1"/>
  <c r="B15"/>
  <c r="B5"/>
  <c r="E11" s="1"/>
  <c r="D15" s="1"/>
  <c r="F15" s="1"/>
  <c r="D17" s="1"/>
  <c r="D33" l="1"/>
  <c r="F33" s="1"/>
  <c r="F55"/>
  <c r="D57" s="1"/>
  <c r="D39" l="1"/>
</calcChain>
</file>

<file path=xl/sharedStrings.xml><?xml version="1.0" encoding="utf-8"?>
<sst xmlns="http://schemas.openxmlformats.org/spreadsheetml/2006/main" count="82" uniqueCount="49">
  <si>
    <t>X</t>
  </si>
  <si>
    <t>=</t>
  </si>
  <si>
    <t>MAO-DE-OBRA DE SERVENTE,INCLUSIVE ENCARGOS SOCIAIS</t>
  </si>
  <si>
    <t>05.105.0114-0</t>
  </si>
  <si>
    <t>M²</t>
  </si>
  <si>
    <t>ÁREA INTERNA ESCOLAS</t>
  </si>
  <si>
    <t>ÁREA INTERNA CRECHES</t>
  </si>
  <si>
    <t xml:space="preserve">M² ÁREA INTERNA </t>
  </si>
  <si>
    <t>NUMERO SERVENTES ESTIMADOS</t>
  </si>
  <si>
    <t>M² / SERVENTE</t>
  </si>
  <si>
    <t xml:space="preserve">NÚMERO DE SERVENTES = </t>
  </si>
  <si>
    <r>
      <rPr>
        <sz val="8"/>
        <rFont val="Arial"/>
        <family val="2"/>
      </rPr>
      <t>1.1</t>
    </r>
  </si>
  <si>
    <t>CUSTO DA LIMPEZA ÁREA INTERNA</t>
  </si>
  <si>
    <t>EMOP JAN/18</t>
  </si>
  <si>
    <t>CUSTO / M²</t>
  </si>
  <si>
    <t>CUSTO DA LIMPEZA ÁREA EXTERNA</t>
  </si>
  <si>
    <t>ÁREA EXTERNA ESCOLAS</t>
  </si>
  <si>
    <t>ÁREA EXTERNA CRECHES</t>
  </si>
  <si>
    <t>CUSTO DA LIMPEZA ESQUADRIAS INTERNAS E EXTERNAS</t>
  </si>
  <si>
    <t>NÚMERO SERVENTES ESTIMADOS = ÁREA / PRODUTIVIDADE</t>
  </si>
  <si>
    <t xml:space="preserve">CRONOGRAMA FÍSICO - FINANCEIRO </t>
  </si>
  <si>
    <t>SERVIÇO:</t>
  </si>
  <si>
    <t>ITEM</t>
  </si>
  <si>
    <t>DESCRIÇÃO</t>
  </si>
  <si>
    <t>VALOR TOTAL DO ITEM</t>
  </si>
  <si>
    <t>PESO (%)</t>
  </si>
  <si>
    <t xml:space="preserve">MÊS 01             </t>
  </si>
  <si>
    <t>MÊS 02</t>
  </si>
  <si>
    <t>MÊS 03</t>
  </si>
  <si>
    <t>MÊS 04</t>
  </si>
  <si>
    <t>MÊS 05</t>
  </si>
  <si>
    <t>MÊS 06</t>
  </si>
  <si>
    <t>TOTAL</t>
  </si>
  <si>
    <t xml:space="preserve">TOTAL </t>
  </si>
  <si>
    <t>TOTAL GERAL</t>
  </si>
  <si>
    <t>LOCAL:</t>
  </si>
  <si>
    <t>REDE MUNICIPAL DE ENSINO DE SANTO ANTONIO DE PÁDUA</t>
  </si>
  <si>
    <t>DATA: FEV/2018</t>
  </si>
  <si>
    <t>B.D.I. 26,44%</t>
  </si>
  <si>
    <t>MAO-DE-OBRA DE JARDINEIRO,INCLUSIVE ENCARGOS SOCIAIS</t>
  </si>
  <si>
    <t>05.105.0119-0</t>
  </si>
  <si>
    <t>M² ÁREA EXTERNA</t>
  </si>
  <si>
    <t>BASE DA COMPOSIÇÃO - EMOP: JAN/18</t>
  </si>
  <si>
    <t>PRODUTIVIDADE -  IN 02/08</t>
  </si>
  <si>
    <t>PRODUTIVIDADE - IN 02/08</t>
  </si>
  <si>
    <t>SERVIÇOS DE APOIO ADMINISTRATIVO E OPERACIONAL</t>
  </si>
  <si>
    <t>PREFEITURA MUNICIPAL DE SANTO ANTÔNIO DE PÁDUA</t>
  </si>
  <si>
    <t>SECRETARIA MUNICIPAL DE EDUCAÇÃO</t>
  </si>
  <si>
    <t>APÊNDICE III AO TERMO DE REFERÊNCIA</t>
  </si>
</sst>
</file>

<file path=xl/styles.xml><?xml version="1.0" encoding="utf-8"?>
<styleSheet xmlns="http://schemas.openxmlformats.org/spreadsheetml/2006/main">
  <numFmts count="4"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&quot;R$ &quot;#,##0_);[Red]\(&quot;R$ &quot;#,##0\)"/>
    <numFmt numFmtId="167" formatCode="&quot;R$&quot;\ 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2" fillId="5" borderId="1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2" fontId="5" fillId="6" borderId="1" xfId="0" applyNumberFormat="1" applyFont="1" applyFill="1" applyBorder="1" applyAlignment="1">
      <alignment horizontal="right"/>
    </xf>
    <xf numFmtId="164" fontId="2" fillId="0" borderId="1" xfId="1" applyFont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8" fillId="0" borderId="1" xfId="0" applyFont="1" applyBorder="1"/>
    <xf numFmtId="49" fontId="9" fillId="8" borderId="2" xfId="0" applyNumberFormat="1" applyFont="1" applyFill="1" applyBorder="1" applyAlignment="1">
      <alignment horizontal="left" vertical="center"/>
    </xf>
    <xf numFmtId="0" fontId="9" fillId="8" borderId="3" xfId="0" applyFont="1" applyFill="1" applyBorder="1" applyAlignment="1">
      <alignment horizontal="left" vertical="center"/>
    </xf>
    <xf numFmtId="49" fontId="9" fillId="8" borderId="3" xfId="0" applyNumberFormat="1" applyFont="1" applyFill="1" applyBorder="1" applyAlignment="1">
      <alignment horizontal="left" vertical="center"/>
    </xf>
    <xf numFmtId="49" fontId="10" fillId="8" borderId="3" xfId="0" applyNumberFormat="1" applyFont="1" applyFill="1" applyBorder="1" applyAlignment="1">
      <alignment horizontal="left" vertical="center"/>
    </xf>
    <xf numFmtId="0" fontId="10" fillId="8" borderId="4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left" vertical="center"/>
    </xf>
    <xf numFmtId="0" fontId="9" fillId="8" borderId="5" xfId="0" applyFont="1" applyFill="1" applyBorder="1" applyAlignment="1">
      <alignment horizontal="left" vertical="center"/>
    </xf>
    <xf numFmtId="0" fontId="9" fillId="8" borderId="6" xfId="0" applyFont="1" applyFill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left" vertical="center"/>
    </xf>
    <xf numFmtId="0" fontId="10" fillId="8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8" borderId="10" xfId="0" applyFont="1" applyFill="1" applyBorder="1" applyAlignment="1">
      <alignment horizontal="left" vertical="center"/>
    </xf>
    <xf numFmtId="0" fontId="9" fillId="8" borderId="11" xfId="0" applyFont="1" applyFill="1" applyBorder="1" applyAlignment="1">
      <alignment horizontal="left" vertical="center"/>
    </xf>
    <xf numFmtId="0" fontId="9" fillId="8" borderId="12" xfId="0" applyFont="1" applyFill="1" applyBorder="1" applyAlignment="1">
      <alignment vertical="center"/>
    </xf>
    <xf numFmtId="10" fontId="10" fillId="8" borderId="10" xfId="2" applyNumberFormat="1" applyFont="1" applyFill="1" applyBorder="1" applyAlignment="1">
      <alignment vertical="center"/>
    </xf>
    <xf numFmtId="0" fontId="10" fillId="8" borderId="13" xfId="0" applyFont="1" applyFill="1" applyBorder="1" applyAlignment="1">
      <alignment vertical="center"/>
    </xf>
    <xf numFmtId="0" fontId="10" fillId="8" borderId="14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0" fontId="10" fillId="8" borderId="15" xfId="0" applyFont="1" applyFill="1" applyBorder="1" applyAlignment="1">
      <alignment vertical="center"/>
    </xf>
    <xf numFmtId="10" fontId="10" fillId="8" borderId="15" xfId="2" applyNumberFormat="1" applyFont="1" applyFill="1" applyBorder="1" applyAlignment="1">
      <alignment vertical="center"/>
    </xf>
    <xf numFmtId="0" fontId="10" fillId="8" borderId="16" xfId="0" applyFont="1" applyFill="1" applyBorder="1" applyAlignment="1">
      <alignment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/>
    <xf numFmtId="10" fontId="9" fillId="5" borderId="20" xfId="3" applyNumberFormat="1" applyFont="1" applyBorder="1" applyAlignment="1">
      <alignment horizontal="center" vertical="center" wrapText="1"/>
    </xf>
    <xf numFmtId="4" fontId="11" fillId="5" borderId="20" xfId="3" applyNumberFormat="1" applyFont="1" applyBorder="1" applyAlignment="1">
      <alignment horizontal="center" vertical="center" wrapText="1"/>
    </xf>
    <xf numFmtId="10" fontId="9" fillId="9" borderId="20" xfId="3" applyNumberFormat="1" applyFont="1" applyFill="1" applyBorder="1" applyAlignment="1">
      <alignment horizontal="center" vertical="center" wrapText="1"/>
    </xf>
    <xf numFmtId="164" fontId="9" fillId="10" borderId="20" xfId="1" applyFont="1" applyFill="1" applyBorder="1" applyAlignment="1">
      <alignment horizontal="center" vertical="center" wrapText="1"/>
    </xf>
    <xf numFmtId="10" fontId="9" fillId="10" borderId="20" xfId="3" applyNumberFormat="1" applyFont="1" applyFill="1" applyBorder="1" applyAlignment="1">
      <alignment horizontal="center" vertical="center" wrapText="1"/>
    </xf>
    <xf numFmtId="164" fontId="9" fillId="11" borderId="20" xfId="1" applyFont="1" applyFill="1" applyBorder="1" applyAlignment="1">
      <alignment horizontal="left" vertical="center"/>
    </xf>
    <xf numFmtId="10" fontId="9" fillId="11" borderId="20" xfId="0" applyNumberFormat="1" applyFont="1" applyFill="1" applyBorder="1" applyAlignment="1">
      <alignment horizontal="center" vertical="center"/>
    </xf>
    <xf numFmtId="164" fontId="9" fillId="11" borderId="20" xfId="1" applyFont="1" applyFill="1" applyBorder="1" applyAlignment="1">
      <alignment horizontal="center" vertical="center" wrapText="1"/>
    </xf>
    <xf numFmtId="164" fontId="9" fillId="10" borderId="20" xfId="1" applyFont="1" applyFill="1" applyBorder="1" applyAlignment="1">
      <alignment vertical="center" wrapText="1"/>
    </xf>
    <xf numFmtId="167" fontId="9" fillId="10" borderId="20" xfId="0" applyNumberFormat="1" applyFont="1" applyFill="1" applyBorder="1" applyAlignment="1">
      <alignment vertical="center" wrapText="1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6" fillId="7" borderId="1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10" borderId="20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1" fontId="11" fillId="9" borderId="20" xfId="0" applyNumberFormat="1" applyFont="1" applyFill="1" applyBorder="1" applyAlignment="1">
      <alignment horizontal="left" vertical="center" wrapText="1"/>
    </xf>
    <xf numFmtId="165" fontId="11" fillId="9" borderId="20" xfId="0" applyNumberFormat="1" applyFont="1" applyFill="1" applyBorder="1" applyAlignment="1">
      <alignment horizontal="center" vertical="center" wrapText="1"/>
    </xf>
    <xf numFmtId="10" fontId="11" fillId="9" borderId="20" xfId="3" applyNumberFormat="1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/>
    </xf>
    <xf numFmtId="1" fontId="7" fillId="9" borderId="24" xfId="0" applyNumberFormat="1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164" fontId="11" fillId="9" borderId="20" xfId="1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0" fontId="15" fillId="8" borderId="23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Separador de milhares 2" xfId="3"/>
  </cellStyles>
  <dxfs count="34"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66675</xdr:rowOff>
    </xdr:from>
    <xdr:to>
      <xdr:col>1</xdr:col>
      <xdr:colOff>95249</xdr:colOff>
      <xdr:row>2</xdr:row>
      <xdr:rowOff>152400</xdr:rowOff>
    </xdr:to>
    <xdr:pic>
      <xdr:nvPicPr>
        <xdr:cNvPr id="2" name="Picture 2" descr="Brasao com 9 distri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299" y="66675"/>
          <a:ext cx="390525" cy="542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view="pageBreakPreview" zoomScale="145" zoomScaleSheetLayoutView="145" workbookViewId="0">
      <selection activeCell="H37" sqref="H37"/>
    </sheetView>
  </sheetViews>
  <sheetFormatPr defaultRowHeight="15"/>
  <cols>
    <col min="1" max="1" width="4.42578125" style="2" customWidth="1"/>
    <col min="2" max="2" width="10.28515625" style="2" customWidth="1"/>
    <col min="3" max="5" width="10.140625" style="3" customWidth="1"/>
    <col min="6" max="6" width="12.140625" style="3" bestFit="1" customWidth="1"/>
    <col min="7" max="9" width="10.140625" style="3" customWidth="1"/>
  </cols>
  <sheetData>
    <row r="1" spans="1:9" ht="13.5" customHeight="1">
      <c r="A1" s="60" t="s">
        <v>12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3.5" customHeight="1">
      <c r="A2" s="2"/>
      <c r="B2" s="2"/>
      <c r="C2" s="3"/>
      <c r="D2" s="3"/>
      <c r="E2" s="3"/>
      <c r="F2" s="3"/>
      <c r="G2" s="3"/>
      <c r="H2" s="3"/>
      <c r="I2" s="3"/>
    </row>
    <row r="3" spans="1:9" ht="13.5" customHeight="1">
      <c r="B3" s="10">
        <v>32396.7</v>
      </c>
      <c r="C3" s="3" t="s">
        <v>5</v>
      </c>
    </row>
    <row r="4" spans="1:9" ht="13.5" customHeight="1">
      <c r="B4" s="10">
        <v>2249.65</v>
      </c>
      <c r="C4" s="3" t="s">
        <v>6</v>
      </c>
    </row>
    <row r="5" spans="1:9" ht="13.5" customHeight="1">
      <c r="B5" s="11">
        <f>SUM(B3:B4)</f>
        <v>34646.35</v>
      </c>
      <c r="C5" s="7" t="s">
        <v>7</v>
      </c>
      <c r="D5" s="8"/>
    </row>
    <row r="6" spans="1:9" ht="13.5" customHeight="1"/>
    <row r="7" spans="1:9" ht="13.5" customHeight="1">
      <c r="B7" s="18" t="s">
        <v>19</v>
      </c>
    </row>
    <row r="8" spans="1:9" ht="13.5" customHeight="1"/>
    <row r="9" spans="1:9" ht="13.5" customHeight="1">
      <c r="B9" s="47" t="s">
        <v>44</v>
      </c>
      <c r="D9" s="6">
        <v>650</v>
      </c>
      <c r="E9" s="3" t="s">
        <v>9</v>
      </c>
    </row>
    <row r="10" spans="1:9" ht="13.5" customHeight="1"/>
    <row r="11" spans="1:9" ht="13.5" customHeight="1">
      <c r="B11" s="2" t="s">
        <v>10</v>
      </c>
      <c r="E11" s="9">
        <f>ROUND(B5/D9,0)</f>
        <v>53</v>
      </c>
    </row>
    <row r="12" spans="1:9" ht="13.5" customHeight="1"/>
    <row r="13" spans="1:9" ht="13.5" customHeight="1">
      <c r="A13" s="4" t="s">
        <v>11</v>
      </c>
      <c r="B13" s="5" t="s">
        <v>3</v>
      </c>
      <c r="C13" s="58" t="s">
        <v>2</v>
      </c>
      <c r="D13" s="59"/>
      <c r="E13" s="59"/>
      <c r="F13" s="59"/>
      <c r="G13" s="59"/>
      <c r="H13" s="59"/>
      <c r="I13" s="59"/>
    </row>
    <row r="14" spans="1:9" ht="13.5" customHeight="1">
      <c r="B14" s="2" t="s">
        <v>13</v>
      </c>
    </row>
    <row r="15" spans="1:9" ht="13.5" customHeight="1">
      <c r="B15" s="12">
        <f>2511.52</f>
        <v>2511.52</v>
      </c>
      <c r="C15" s="6" t="s">
        <v>0</v>
      </c>
      <c r="D15" s="6">
        <f>E11</f>
        <v>53</v>
      </c>
      <c r="E15" s="3" t="s">
        <v>1</v>
      </c>
      <c r="F15" s="13">
        <f>B15*D15</f>
        <v>133110.56</v>
      </c>
    </row>
    <row r="16" spans="1:9" ht="13.5" customHeight="1"/>
    <row r="17" spans="1:9" ht="13.5" customHeight="1">
      <c r="B17" s="14" t="s">
        <v>14</v>
      </c>
      <c r="C17" s="15" t="s">
        <v>1</v>
      </c>
      <c r="D17" s="16">
        <f>ROUND(F15/B5,2)</f>
        <v>3.84</v>
      </c>
      <c r="E17" s="17" t="s">
        <v>4</v>
      </c>
    </row>
    <row r="18" spans="1:9" ht="13.5" customHeight="1"/>
    <row r="19" spans="1:9" ht="13.5" customHeight="1">
      <c r="A19" s="60" t="s">
        <v>15</v>
      </c>
      <c r="B19" s="60"/>
      <c r="C19" s="60"/>
      <c r="D19" s="60"/>
      <c r="E19" s="60"/>
      <c r="F19" s="60"/>
      <c r="G19" s="60"/>
      <c r="H19" s="60"/>
      <c r="I19" s="60"/>
    </row>
    <row r="20" spans="1:9" s="1" customFormat="1" ht="13.5" customHeight="1">
      <c r="A20" s="2"/>
      <c r="B20" s="2"/>
      <c r="C20" s="3"/>
      <c r="D20" s="3"/>
      <c r="E20" s="3"/>
      <c r="F20" s="3"/>
      <c r="G20" s="3"/>
      <c r="H20" s="3"/>
      <c r="I20" s="3"/>
    </row>
    <row r="21" spans="1:9" ht="13.5" customHeight="1">
      <c r="B21" s="10">
        <v>37792.21</v>
      </c>
      <c r="C21" s="3" t="s">
        <v>16</v>
      </c>
    </row>
    <row r="22" spans="1:9" ht="13.5" customHeight="1">
      <c r="B22" s="10">
        <v>2282.5</v>
      </c>
      <c r="C22" s="3" t="s">
        <v>17</v>
      </c>
    </row>
    <row r="23" spans="1:9" ht="13.5" customHeight="1">
      <c r="B23" s="11">
        <f>SUM(B21:B22)</f>
        <v>40074.71</v>
      </c>
      <c r="C23" s="7" t="s">
        <v>41</v>
      </c>
      <c r="D23" s="8"/>
    </row>
    <row r="24" spans="1:9" ht="13.5" customHeight="1"/>
    <row r="25" spans="1:9" ht="13.5" customHeight="1">
      <c r="B25" s="2" t="s">
        <v>8</v>
      </c>
    </row>
    <row r="26" spans="1:9" ht="13.5" customHeight="1"/>
    <row r="27" spans="1:9" ht="13.5" customHeight="1">
      <c r="B27" s="47" t="s">
        <v>43</v>
      </c>
      <c r="D27" s="6">
        <v>1200</v>
      </c>
      <c r="E27" s="3" t="s">
        <v>9</v>
      </c>
    </row>
    <row r="28" spans="1:9" ht="13.5" customHeight="1"/>
    <row r="29" spans="1:9" ht="13.5" customHeight="1">
      <c r="B29" s="2" t="s">
        <v>10</v>
      </c>
      <c r="E29" s="9">
        <f>ROUND(B23/D27,0)</f>
        <v>33</v>
      </c>
    </row>
    <row r="30" spans="1:9" ht="13.5" customHeight="1"/>
    <row r="31" spans="1:9" ht="13.5" customHeight="1">
      <c r="A31" s="4" t="s">
        <v>11</v>
      </c>
      <c r="B31" s="5" t="s">
        <v>3</v>
      </c>
      <c r="C31" s="58" t="s">
        <v>2</v>
      </c>
      <c r="D31" s="59"/>
      <c r="E31" s="59"/>
      <c r="F31" s="59"/>
      <c r="G31" s="59"/>
      <c r="H31" s="59"/>
      <c r="I31" s="59"/>
    </row>
    <row r="32" spans="1:9" ht="13.5" customHeight="1">
      <c r="B32" s="2" t="s">
        <v>13</v>
      </c>
    </row>
    <row r="33" spans="1:9" ht="13.5" customHeight="1">
      <c r="B33" s="12">
        <f>2511.52</f>
        <v>2511.52</v>
      </c>
      <c r="C33" s="6" t="s">
        <v>0</v>
      </c>
      <c r="D33" s="6">
        <f>E29</f>
        <v>33</v>
      </c>
      <c r="E33" s="3" t="s">
        <v>1</v>
      </c>
      <c r="F33" s="13">
        <f>B33*D33</f>
        <v>82880.160000000003</v>
      </c>
    </row>
    <row r="34" spans="1:9" ht="13.5" customHeight="1">
      <c r="B34" s="12"/>
      <c r="C34" s="6"/>
      <c r="D34" s="6"/>
      <c r="F34" s="13"/>
    </row>
    <row r="35" spans="1:9" ht="13.5" customHeight="1">
      <c r="A35" s="4" t="s">
        <v>11</v>
      </c>
      <c r="B35" s="5" t="s">
        <v>40</v>
      </c>
      <c r="C35" s="58" t="s">
        <v>39</v>
      </c>
      <c r="D35" s="59"/>
      <c r="E35" s="59"/>
      <c r="F35" s="59"/>
      <c r="G35" s="59"/>
      <c r="H35" s="59"/>
      <c r="I35" s="59"/>
    </row>
    <row r="36" spans="1:9" ht="13.5" customHeight="1">
      <c r="B36" s="2" t="s">
        <v>13</v>
      </c>
    </row>
    <row r="37" spans="1:9" ht="13.5" customHeight="1">
      <c r="B37" s="12">
        <v>3331.68</v>
      </c>
      <c r="C37" s="6" t="s">
        <v>0</v>
      </c>
      <c r="D37" s="6">
        <v>1</v>
      </c>
      <c r="E37" s="3" t="s">
        <v>1</v>
      </c>
      <c r="F37" s="13">
        <f>B37*D37</f>
        <v>3331.68</v>
      </c>
    </row>
    <row r="38" spans="1:9" ht="13.5" customHeight="1"/>
    <row r="39" spans="1:9" ht="13.5" customHeight="1">
      <c r="B39" s="14" t="s">
        <v>14</v>
      </c>
      <c r="C39" s="15" t="s">
        <v>1</v>
      </c>
      <c r="D39" s="16">
        <f>ROUND((F33+F37)/B23,2)</f>
        <v>2.15</v>
      </c>
      <c r="E39" s="17" t="s">
        <v>4</v>
      </c>
    </row>
    <row r="40" spans="1:9" ht="13.5" customHeight="1"/>
    <row r="41" spans="1:9" ht="13.5" customHeight="1">
      <c r="A41" s="60" t="s">
        <v>18</v>
      </c>
      <c r="B41" s="60"/>
      <c r="C41" s="60"/>
      <c r="D41" s="60"/>
      <c r="E41" s="60"/>
      <c r="F41" s="60"/>
      <c r="G41" s="60"/>
      <c r="H41" s="60"/>
      <c r="I41" s="60"/>
    </row>
    <row r="42" spans="1:9" s="1" customFormat="1" ht="13.5" customHeight="1">
      <c r="A42" s="2"/>
      <c r="B42" s="2"/>
      <c r="C42" s="3"/>
      <c r="D42" s="3"/>
      <c r="E42" s="3"/>
      <c r="F42" s="3"/>
      <c r="G42" s="3"/>
      <c r="H42" s="3"/>
      <c r="I42" s="3"/>
    </row>
    <row r="43" spans="1:9" ht="13.5" customHeight="1">
      <c r="B43" s="10">
        <v>2162.25</v>
      </c>
      <c r="C43" s="3" t="s">
        <v>16</v>
      </c>
    </row>
    <row r="44" spans="1:9" ht="13.5" customHeight="1">
      <c r="B44" s="10">
        <v>478.42</v>
      </c>
      <c r="C44" s="3" t="s">
        <v>17</v>
      </c>
    </row>
    <row r="45" spans="1:9" ht="13.5" customHeight="1">
      <c r="B45" s="11">
        <f>SUM(B43:B44)</f>
        <v>2640.67</v>
      </c>
      <c r="C45" s="7" t="s">
        <v>7</v>
      </c>
      <c r="D45" s="8"/>
    </row>
    <row r="46" spans="1:9" ht="13.5" customHeight="1"/>
    <row r="47" spans="1:9" ht="13.5" customHeight="1">
      <c r="B47" s="2" t="s">
        <v>8</v>
      </c>
    </row>
    <row r="48" spans="1:9" ht="13.5" customHeight="1"/>
    <row r="49" spans="1:9" ht="13.5" customHeight="1">
      <c r="B49" s="47" t="s">
        <v>43</v>
      </c>
      <c r="D49" s="3">
        <v>300</v>
      </c>
      <c r="E49" s="3" t="s">
        <v>9</v>
      </c>
    </row>
    <row r="50" spans="1:9" ht="13.5" customHeight="1"/>
    <row r="51" spans="1:9" ht="13.5" customHeight="1">
      <c r="B51" s="2" t="s">
        <v>10</v>
      </c>
      <c r="E51" s="9">
        <f>ROUND(B45/D49,0)</f>
        <v>9</v>
      </c>
    </row>
    <row r="52" spans="1:9" ht="13.5" customHeight="1"/>
    <row r="53" spans="1:9" ht="13.5" customHeight="1">
      <c r="A53" s="4" t="s">
        <v>11</v>
      </c>
      <c r="B53" s="5" t="s">
        <v>3</v>
      </c>
      <c r="C53" s="58" t="s">
        <v>2</v>
      </c>
      <c r="D53" s="59"/>
      <c r="E53" s="59"/>
      <c r="F53" s="59"/>
      <c r="G53" s="59"/>
      <c r="H53" s="59"/>
      <c r="I53" s="59"/>
    </row>
    <row r="54" spans="1:9" ht="13.5" customHeight="1">
      <c r="B54" s="2" t="s">
        <v>13</v>
      </c>
    </row>
    <row r="55" spans="1:9" ht="13.5" customHeight="1">
      <c r="B55" s="12">
        <f>2511.52</f>
        <v>2511.52</v>
      </c>
      <c r="C55" s="6" t="s">
        <v>0</v>
      </c>
      <c r="D55" s="6">
        <f>E51</f>
        <v>9</v>
      </c>
      <c r="E55" s="3" t="s">
        <v>1</v>
      </c>
      <c r="F55" s="13">
        <f>B55*D55</f>
        <v>22603.68</v>
      </c>
    </row>
    <row r="56" spans="1:9" ht="13.5" customHeight="1"/>
    <row r="57" spans="1:9" ht="13.5" customHeight="1">
      <c r="B57" s="14" t="s">
        <v>14</v>
      </c>
      <c r="C57" s="15" t="s">
        <v>1</v>
      </c>
      <c r="D57" s="16">
        <f>ROUND(F55/B45,2)</f>
        <v>8.56</v>
      </c>
      <c r="E57" s="17" t="s">
        <v>4</v>
      </c>
    </row>
    <row r="58" spans="1:9" ht="13.5" customHeight="1"/>
    <row r="59" spans="1:9" ht="13.5" customHeight="1"/>
    <row r="60" spans="1:9" ht="13.5" customHeight="1"/>
    <row r="61" spans="1:9" ht="13.5" customHeight="1"/>
    <row r="62" spans="1:9" ht="13.5" customHeight="1"/>
    <row r="63" spans="1:9" ht="13.5" customHeight="1"/>
    <row r="64" spans="1:9" ht="13.5" customHeight="1"/>
    <row r="65" ht="13.5" customHeight="1"/>
    <row r="66" ht="13.5" customHeight="1"/>
  </sheetData>
  <mergeCells count="7">
    <mergeCell ref="C53:I53"/>
    <mergeCell ref="C13:I13"/>
    <mergeCell ref="A1:I1"/>
    <mergeCell ref="A19:I19"/>
    <mergeCell ref="A41:I41"/>
    <mergeCell ref="C31:I31"/>
    <mergeCell ref="C35:I35"/>
  </mergeCells>
  <pageMargins left="0.511811024" right="0.511811024" top="0.78740157499999996" bottom="0.78740157499999996" header="0.31496062000000002" footer="0.3149606200000000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9"/>
  <sheetViews>
    <sheetView tabSelected="1" view="pageBreakPreview" zoomScaleSheetLayoutView="100" workbookViewId="0">
      <selection activeCell="C47" sqref="C47"/>
    </sheetView>
  </sheetViews>
  <sheetFormatPr defaultRowHeight="15"/>
  <cols>
    <col min="1" max="1" width="6.140625" customWidth="1"/>
    <col min="2" max="2" width="21.42578125" customWidth="1"/>
    <col min="3" max="3" width="15.140625" customWidth="1"/>
    <col min="4" max="4" width="8.5703125" customWidth="1"/>
    <col min="5" max="5" width="13.42578125" customWidth="1"/>
    <col min="6" max="10" width="13.42578125" bestFit="1" customWidth="1"/>
    <col min="11" max="11" width="13.28515625" customWidth="1"/>
  </cols>
  <sheetData>
    <row r="1" spans="1:11" ht="18">
      <c r="A1" s="61" t="s">
        <v>46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8">
      <c r="A2" s="62" t="s">
        <v>47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24.75" customHeight="1">
      <c r="A3" s="63" t="s">
        <v>48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33" customHeight="1">
      <c r="A4" s="73" t="s">
        <v>20</v>
      </c>
      <c r="B4" s="74"/>
      <c r="C4" s="74"/>
      <c r="D4" s="74"/>
      <c r="E4" s="74"/>
      <c r="F4" s="74"/>
      <c r="G4" s="74"/>
      <c r="H4" s="74"/>
      <c r="I4" s="74"/>
      <c r="J4" s="74"/>
      <c r="K4" s="75"/>
    </row>
    <row r="5" spans="1:11">
      <c r="A5" s="19" t="s">
        <v>21</v>
      </c>
      <c r="B5" s="20" t="s">
        <v>45</v>
      </c>
      <c r="C5" s="21"/>
      <c r="D5" s="21"/>
      <c r="E5" s="22"/>
      <c r="F5" s="22"/>
      <c r="G5" s="22"/>
      <c r="H5" s="22"/>
      <c r="I5" s="22"/>
      <c r="J5" s="22"/>
      <c r="K5" s="23"/>
    </row>
    <row r="6" spans="1:11">
      <c r="A6" s="24" t="s">
        <v>35</v>
      </c>
      <c r="B6" s="25" t="s">
        <v>36</v>
      </c>
      <c r="C6" s="20"/>
      <c r="D6" s="26"/>
      <c r="E6" s="1"/>
      <c r="F6" s="27"/>
      <c r="G6" s="27"/>
      <c r="H6" s="27"/>
      <c r="I6" s="27"/>
      <c r="J6" s="27"/>
      <c r="K6" s="23"/>
    </row>
    <row r="7" spans="1:11">
      <c r="A7" s="24" t="s">
        <v>37</v>
      </c>
      <c r="B7" s="20"/>
      <c r="C7" s="20"/>
      <c r="D7" s="26"/>
      <c r="E7" s="28"/>
      <c r="F7" s="29"/>
      <c r="G7" s="29"/>
      <c r="H7" s="29"/>
      <c r="I7" s="29"/>
      <c r="J7" s="29"/>
      <c r="K7" s="30"/>
    </row>
    <row r="8" spans="1:11" ht="15.75" thickBot="1">
      <c r="A8" s="31" t="s">
        <v>42</v>
      </c>
      <c r="B8" s="32"/>
      <c r="C8" s="32"/>
      <c r="D8" s="33"/>
      <c r="E8" s="34"/>
      <c r="F8" s="35"/>
      <c r="G8" s="35"/>
      <c r="H8" s="35"/>
      <c r="I8" s="35"/>
      <c r="J8" s="35"/>
      <c r="K8" s="36"/>
    </row>
    <row r="9" spans="1:11" ht="15.75" thickBot="1">
      <c r="A9" s="37"/>
      <c r="B9" s="38"/>
      <c r="C9" s="38"/>
      <c r="D9" s="38"/>
      <c r="E9" s="39"/>
      <c r="F9" s="40"/>
      <c r="G9" s="40"/>
      <c r="H9" s="40"/>
      <c r="I9" s="40"/>
      <c r="J9" s="40"/>
      <c r="K9" s="41"/>
    </row>
    <row r="10" spans="1:11" s="46" customFormat="1" ht="24.75" thickBot="1">
      <c r="A10" s="42" t="s">
        <v>22</v>
      </c>
      <c r="B10" s="42" t="s">
        <v>23</v>
      </c>
      <c r="C10" s="43" t="s">
        <v>24</v>
      </c>
      <c r="D10" s="43" t="s">
        <v>25</v>
      </c>
      <c r="E10" s="44" t="s">
        <v>26</v>
      </c>
      <c r="F10" s="45" t="s">
        <v>27</v>
      </c>
      <c r="G10" s="45" t="s">
        <v>28</v>
      </c>
      <c r="H10" s="45" t="s">
        <v>29</v>
      </c>
      <c r="I10" s="45" t="s">
        <v>30</v>
      </c>
      <c r="J10" s="45" t="s">
        <v>31</v>
      </c>
      <c r="K10" s="43" t="s">
        <v>32</v>
      </c>
    </row>
    <row r="11" spans="1:11" s="46" customFormat="1" ht="17.25" customHeight="1">
      <c r="A11" s="65">
        <v>1</v>
      </c>
      <c r="B11" s="70" t="s">
        <v>45</v>
      </c>
      <c r="C11" s="72">
        <v>551016.42000000004</v>
      </c>
      <c r="D11" s="68">
        <v>0.7908889381301859</v>
      </c>
      <c r="E11" s="48">
        <v>0.1666</v>
      </c>
      <c r="F11" s="48">
        <v>0.1666</v>
      </c>
      <c r="G11" s="48">
        <v>0.1666</v>
      </c>
      <c r="H11" s="48">
        <v>0.1666</v>
      </c>
      <c r="I11" s="48">
        <v>0.1666</v>
      </c>
      <c r="J11" s="48">
        <v>0.1666</v>
      </c>
      <c r="K11" s="48">
        <v>0.1666</v>
      </c>
    </row>
    <row r="12" spans="1:11" s="46" customFormat="1" ht="25.5" customHeight="1">
      <c r="A12" s="65"/>
      <c r="B12" s="71"/>
      <c r="C12" s="72"/>
      <c r="D12" s="68"/>
      <c r="E12" s="49">
        <v>91836.07</v>
      </c>
      <c r="F12" s="49">
        <v>91836.07</v>
      </c>
      <c r="G12" s="49">
        <v>91836.07</v>
      </c>
      <c r="H12" s="49">
        <v>91836.07</v>
      </c>
      <c r="I12" s="49">
        <v>91836.07</v>
      </c>
      <c r="J12" s="49">
        <v>91836.07</v>
      </c>
      <c r="K12" s="49">
        <v>551016.42000000004</v>
      </c>
    </row>
    <row r="13" spans="1:11" s="46" customFormat="1" ht="12" hidden="1">
      <c r="A13" s="65" t="e">
        <v>#REF!</v>
      </c>
      <c r="B13" s="66" t="e">
        <v>#REF!</v>
      </c>
      <c r="C13" s="67"/>
      <c r="D13" s="6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50">
        <v>0</v>
      </c>
    </row>
    <row r="14" spans="1:11" s="46" customFormat="1" ht="12" hidden="1">
      <c r="A14" s="65"/>
      <c r="B14" s="66"/>
      <c r="C14" s="67"/>
      <c r="D14" s="68"/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s="46" customFormat="1" ht="12" hidden="1">
      <c r="A15" s="65" t="e">
        <v>#REF!</v>
      </c>
      <c r="B15" s="66" t="e">
        <v>#REF!</v>
      </c>
      <c r="C15" s="67"/>
      <c r="D15" s="6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50">
        <v>0</v>
      </c>
    </row>
    <row r="16" spans="1:11" s="46" customFormat="1" ht="12" hidden="1">
      <c r="A16" s="65"/>
      <c r="B16" s="66"/>
      <c r="C16" s="67"/>
      <c r="D16" s="68"/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s="46" customFormat="1" ht="12" hidden="1">
      <c r="A17" s="65" t="e">
        <v>#REF!</v>
      </c>
      <c r="B17" s="66" t="e">
        <v>#REF!</v>
      </c>
      <c r="C17" s="67"/>
      <c r="D17" s="6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50">
        <v>0</v>
      </c>
    </row>
    <row r="18" spans="1:11" s="46" customFormat="1" ht="12" hidden="1">
      <c r="A18" s="65"/>
      <c r="B18" s="66"/>
      <c r="C18" s="67"/>
      <c r="D18" s="68"/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</row>
    <row r="19" spans="1:11" s="46" customFormat="1" ht="12" hidden="1">
      <c r="A19" s="65" t="e">
        <v>#REF!</v>
      </c>
      <c r="B19" s="66" t="e">
        <v>#REF!</v>
      </c>
      <c r="C19" s="67"/>
      <c r="D19" s="6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50">
        <v>0</v>
      </c>
    </row>
    <row r="20" spans="1:11" s="46" customFormat="1" ht="12" hidden="1">
      <c r="A20" s="65"/>
      <c r="B20" s="66"/>
      <c r="C20" s="67"/>
      <c r="D20" s="68"/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</row>
    <row r="21" spans="1:11" s="46" customFormat="1" ht="12" hidden="1">
      <c r="A21" s="65" t="e">
        <v>#REF!</v>
      </c>
      <c r="B21" s="66" t="e">
        <v>#REF!</v>
      </c>
      <c r="C21" s="67"/>
      <c r="D21" s="6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50">
        <v>0</v>
      </c>
    </row>
    <row r="22" spans="1:11" s="46" customFormat="1" ht="12" hidden="1">
      <c r="A22" s="65"/>
      <c r="B22" s="66"/>
      <c r="C22" s="67"/>
      <c r="D22" s="68"/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</row>
    <row r="23" spans="1:11" s="46" customFormat="1" ht="12" hidden="1">
      <c r="A23" s="65" t="e">
        <v>#REF!</v>
      </c>
      <c r="B23" s="66" t="e">
        <v>#REF!</v>
      </c>
      <c r="C23" s="67"/>
      <c r="D23" s="6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50">
        <v>0</v>
      </c>
    </row>
    <row r="24" spans="1:11" s="46" customFormat="1" ht="12" hidden="1">
      <c r="A24" s="65"/>
      <c r="B24" s="66"/>
      <c r="C24" s="67"/>
      <c r="D24" s="68"/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</row>
    <row r="25" spans="1:11" s="46" customFormat="1" ht="12" hidden="1">
      <c r="A25" s="65" t="e">
        <v>#REF!</v>
      </c>
      <c r="B25" s="66" t="e">
        <v>#REF!</v>
      </c>
      <c r="C25" s="67"/>
      <c r="D25" s="6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50">
        <v>0</v>
      </c>
    </row>
    <row r="26" spans="1:11" s="46" customFormat="1" ht="12" hidden="1">
      <c r="A26" s="65"/>
      <c r="B26" s="66"/>
      <c r="C26" s="67"/>
      <c r="D26" s="68"/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</row>
    <row r="27" spans="1:11" s="46" customFormat="1" ht="12" hidden="1">
      <c r="A27" s="65" t="e">
        <v>#REF!</v>
      </c>
      <c r="B27" s="66" t="e">
        <v>#REF!</v>
      </c>
      <c r="C27" s="67"/>
      <c r="D27" s="6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50">
        <v>0</v>
      </c>
    </row>
    <row r="28" spans="1:11" s="46" customFormat="1" ht="12" hidden="1">
      <c r="A28" s="65"/>
      <c r="B28" s="66"/>
      <c r="C28" s="67"/>
      <c r="D28" s="68"/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</row>
    <row r="29" spans="1:11" s="46" customFormat="1" ht="12" hidden="1">
      <c r="A29" s="65" t="e">
        <v>#REF!</v>
      </c>
      <c r="B29" s="66" t="e">
        <v>#REF!</v>
      </c>
      <c r="C29" s="67"/>
      <c r="D29" s="6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50">
        <v>0</v>
      </c>
    </row>
    <row r="30" spans="1:11" s="46" customFormat="1" ht="12" hidden="1">
      <c r="A30" s="65"/>
      <c r="B30" s="66"/>
      <c r="C30" s="67"/>
      <c r="D30" s="68"/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</row>
    <row r="31" spans="1:11" s="46" customFormat="1" ht="12" hidden="1">
      <c r="A31" s="65" t="e">
        <v>#REF!</v>
      </c>
      <c r="B31" s="66" t="e">
        <v>#REF!</v>
      </c>
      <c r="C31" s="67"/>
      <c r="D31" s="6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50">
        <v>0</v>
      </c>
    </row>
    <row r="32" spans="1:11" s="46" customFormat="1" ht="12" hidden="1">
      <c r="A32" s="65"/>
      <c r="B32" s="66"/>
      <c r="C32" s="67"/>
      <c r="D32" s="68"/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</row>
    <row r="33" spans="1:11" s="46" customFormat="1" ht="12" hidden="1">
      <c r="A33" s="65" t="e">
        <v>#REF!</v>
      </c>
      <c r="B33" s="66" t="e">
        <v>#REF!</v>
      </c>
      <c r="C33" s="67"/>
      <c r="D33" s="6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50">
        <v>0</v>
      </c>
    </row>
    <row r="34" spans="1:11" s="46" customFormat="1" ht="12" hidden="1">
      <c r="A34" s="65"/>
      <c r="B34" s="66"/>
      <c r="C34" s="67"/>
      <c r="D34" s="68"/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</row>
    <row r="35" spans="1:11" s="46" customFormat="1" ht="12" hidden="1">
      <c r="A35" s="65" t="e">
        <v>#REF!</v>
      </c>
      <c r="B35" s="66" t="e">
        <v>#REF!</v>
      </c>
      <c r="C35" s="67"/>
      <c r="D35" s="6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50">
        <v>0</v>
      </c>
    </row>
    <row r="36" spans="1:11" s="46" customFormat="1" ht="12" hidden="1">
      <c r="A36" s="65"/>
      <c r="B36" s="66"/>
      <c r="C36" s="67"/>
      <c r="D36" s="68"/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</row>
    <row r="37" spans="1:11" s="46" customFormat="1" ht="12" hidden="1">
      <c r="A37" s="65" t="e">
        <v>#REF!</v>
      </c>
      <c r="B37" s="66" t="e">
        <v>#REF!</v>
      </c>
      <c r="C37" s="67"/>
      <c r="D37" s="6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50">
        <v>0</v>
      </c>
    </row>
    <row r="38" spans="1:11" s="46" customFormat="1" ht="12" hidden="1">
      <c r="A38" s="65"/>
      <c r="B38" s="66"/>
      <c r="C38" s="67"/>
      <c r="D38" s="68"/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</row>
    <row r="39" spans="1:11" s="46" customFormat="1" ht="12" hidden="1">
      <c r="A39" s="65" t="e">
        <v>#REF!</v>
      </c>
      <c r="B39" s="66" t="e">
        <v>#REF!</v>
      </c>
      <c r="C39" s="67"/>
      <c r="D39" s="6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50">
        <v>0</v>
      </c>
    </row>
    <row r="40" spans="1:11" s="46" customFormat="1" ht="12" hidden="1">
      <c r="A40" s="65"/>
      <c r="B40" s="66"/>
      <c r="C40" s="67"/>
      <c r="D40" s="68"/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</row>
    <row r="41" spans="1:11" s="46" customFormat="1" ht="12" hidden="1">
      <c r="A41" s="65" t="e">
        <v>#REF!</v>
      </c>
      <c r="B41" s="66" t="e">
        <v>#REF!</v>
      </c>
      <c r="C41" s="67"/>
      <c r="D41" s="6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50">
        <v>0</v>
      </c>
    </row>
    <row r="42" spans="1:11" s="46" customFormat="1" ht="12" hidden="1">
      <c r="A42" s="65"/>
      <c r="B42" s="66"/>
      <c r="C42" s="67"/>
      <c r="D42" s="68"/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</row>
    <row r="43" spans="1:11" s="46" customFormat="1" ht="12" hidden="1">
      <c r="A43" s="65" t="e">
        <v>#REF!</v>
      </c>
      <c r="B43" s="66" t="e">
        <v>#REF!</v>
      </c>
      <c r="C43" s="67"/>
      <c r="D43" s="6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50">
        <v>0</v>
      </c>
    </row>
    <row r="44" spans="1:11" s="46" customFormat="1" ht="12" hidden="1">
      <c r="A44" s="65"/>
      <c r="B44" s="66"/>
      <c r="C44" s="67"/>
      <c r="D44" s="68"/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</row>
    <row r="45" spans="1:11" s="46" customFormat="1" ht="12" hidden="1">
      <c r="A45" s="65" t="e">
        <v>#REF!</v>
      </c>
      <c r="B45" s="66" t="e">
        <v>#REF!</v>
      </c>
      <c r="C45" s="67"/>
      <c r="D45" s="6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50">
        <v>0</v>
      </c>
    </row>
    <row r="46" spans="1:11" s="46" customFormat="1" ht="12" hidden="1">
      <c r="A46" s="65"/>
      <c r="B46" s="66"/>
      <c r="C46" s="67"/>
      <c r="D46" s="68"/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</row>
    <row r="47" spans="1:11" s="46" customFormat="1" ht="12">
      <c r="A47" s="64" t="s">
        <v>33</v>
      </c>
      <c r="B47" s="64"/>
      <c r="C47" s="51">
        <v>551016.42000000004</v>
      </c>
      <c r="D47" s="52"/>
      <c r="E47" s="51">
        <v>91836.07</v>
      </c>
      <c r="F47" s="51">
        <v>91836.07</v>
      </c>
      <c r="G47" s="51">
        <v>91836.07</v>
      </c>
      <c r="H47" s="51">
        <v>91836.07</v>
      </c>
      <c r="I47" s="51">
        <v>91836.07</v>
      </c>
      <c r="J47" s="51">
        <v>91836.07</v>
      </c>
      <c r="K47" s="51">
        <v>551016.42000000004</v>
      </c>
    </row>
    <row r="48" spans="1:11" s="46" customFormat="1" ht="12">
      <c r="A48" s="69" t="s">
        <v>38</v>
      </c>
      <c r="B48" s="69"/>
      <c r="C48" s="53">
        <v>145688.76</v>
      </c>
      <c r="D48" s="54"/>
      <c r="E48" s="55">
        <v>24281.46</v>
      </c>
      <c r="F48" s="55">
        <v>24281.46</v>
      </c>
      <c r="G48" s="55">
        <v>24281.46</v>
      </c>
      <c r="H48" s="55">
        <v>24281.46</v>
      </c>
      <c r="I48" s="55">
        <v>24281.46</v>
      </c>
      <c r="J48" s="55">
        <v>24281.46</v>
      </c>
      <c r="K48" s="55">
        <v>145688.75999999998</v>
      </c>
    </row>
    <row r="49" spans="1:11" s="46" customFormat="1" ht="12">
      <c r="A49" s="64" t="s">
        <v>34</v>
      </c>
      <c r="B49" s="64"/>
      <c r="C49" s="56">
        <v>696705.18</v>
      </c>
      <c r="D49" s="57"/>
      <c r="E49" s="51">
        <v>116117.53</v>
      </c>
      <c r="F49" s="51">
        <v>116117.53</v>
      </c>
      <c r="G49" s="51">
        <v>116117.53</v>
      </c>
      <c r="H49" s="51">
        <v>116117.53</v>
      </c>
      <c r="I49" s="51">
        <v>116117.53</v>
      </c>
      <c r="J49" s="51">
        <v>116117.53</v>
      </c>
      <c r="K49" s="51">
        <v>696705.18</v>
      </c>
    </row>
  </sheetData>
  <mergeCells count="79">
    <mergeCell ref="A11:A12"/>
    <mergeCell ref="B11:B12"/>
    <mergeCell ref="C11:C12"/>
    <mergeCell ref="D11:D12"/>
    <mergeCell ref="A4:K4"/>
    <mergeCell ref="A13:A14"/>
    <mergeCell ref="B13:B14"/>
    <mergeCell ref="C13:C14"/>
    <mergeCell ref="D13:D14"/>
    <mergeCell ref="A15:A16"/>
    <mergeCell ref="B15:B16"/>
    <mergeCell ref="C15:C16"/>
    <mergeCell ref="D15:D16"/>
    <mergeCell ref="A17:A18"/>
    <mergeCell ref="B17:B18"/>
    <mergeCell ref="C17:C18"/>
    <mergeCell ref="D17:D18"/>
    <mergeCell ref="A19:A20"/>
    <mergeCell ref="B19:B20"/>
    <mergeCell ref="C19:C20"/>
    <mergeCell ref="D19:D20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C43:C44"/>
    <mergeCell ref="D43:D44"/>
    <mergeCell ref="A37:A38"/>
    <mergeCell ref="B37:B38"/>
    <mergeCell ref="C37:C38"/>
    <mergeCell ref="D37:D38"/>
    <mergeCell ref="A39:A40"/>
    <mergeCell ref="B39:B40"/>
    <mergeCell ref="C39:C40"/>
    <mergeCell ref="D39:D40"/>
    <mergeCell ref="A1:K1"/>
    <mergeCell ref="A2:K2"/>
    <mergeCell ref="A3:K3"/>
    <mergeCell ref="A49:B49"/>
    <mergeCell ref="A45:A46"/>
    <mergeCell ref="B45:B46"/>
    <mergeCell ref="C45:C46"/>
    <mergeCell ref="D45:D46"/>
    <mergeCell ref="A47:B47"/>
    <mergeCell ref="A48:B48"/>
    <mergeCell ref="A41:A42"/>
    <mergeCell ref="B41:B42"/>
    <mergeCell ref="C41:C42"/>
    <mergeCell ref="D41:D42"/>
    <mergeCell ref="A43:A44"/>
    <mergeCell ref="B43:B44"/>
  </mergeCells>
  <conditionalFormatting sqref="K13">
    <cfRule type="cellIs" dxfId="33" priority="34" stopIfTrue="1" operator="equal">
      <formula>#REF!+#REF!+#REF!+#REF!+#REF!+#REF!</formula>
    </cfRule>
  </conditionalFormatting>
  <conditionalFormatting sqref="K15">
    <cfRule type="cellIs" dxfId="32" priority="33" stopIfTrue="1" operator="equal">
      <formula>#REF!+#REF!+#REF!+#REF!+#REF!+#REF!</formula>
    </cfRule>
  </conditionalFormatting>
  <conditionalFormatting sqref="K17">
    <cfRule type="cellIs" dxfId="31" priority="32" stopIfTrue="1" operator="equal">
      <formula>#REF!+#REF!+#REF!+#REF!+#REF!+#REF!</formula>
    </cfRule>
  </conditionalFormatting>
  <conditionalFormatting sqref="K19">
    <cfRule type="cellIs" dxfId="30" priority="31" stopIfTrue="1" operator="equal">
      <formula>#REF!+#REF!+#REF!+#REF!+#REF!+#REF!</formula>
    </cfRule>
  </conditionalFormatting>
  <conditionalFormatting sqref="K21">
    <cfRule type="cellIs" dxfId="29" priority="30" stopIfTrue="1" operator="equal">
      <formula>#REF!+#REF!+#REF!+#REF!+#REF!+#REF!</formula>
    </cfRule>
  </conditionalFormatting>
  <conditionalFormatting sqref="K23">
    <cfRule type="cellIs" dxfId="28" priority="29" stopIfTrue="1" operator="equal">
      <formula>#REF!+#REF!+#REF!+#REF!+#REF!+#REF!</formula>
    </cfRule>
  </conditionalFormatting>
  <conditionalFormatting sqref="K25">
    <cfRule type="cellIs" dxfId="27" priority="28" stopIfTrue="1" operator="equal">
      <formula>#REF!+#REF!+#REF!+#REF!+#REF!+#REF!</formula>
    </cfRule>
  </conditionalFormatting>
  <conditionalFormatting sqref="K27">
    <cfRule type="cellIs" dxfId="26" priority="27" stopIfTrue="1" operator="equal">
      <formula>#REF!+#REF!+#REF!+#REF!+#REF!+#REF!</formula>
    </cfRule>
  </conditionalFormatting>
  <conditionalFormatting sqref="K29">
    <cfRule type="cellIs" dxfId="25" priority="26" stopIfTrue="1" operator="equal">
      <formula>#REF!+#REF!+#REF!+#REF!+#REF!+#REF!</formula>
    </cfRule>
  </conditionalFormatting>
  <conditionalFormatting sqref="K31">
    <cfRule type="cellIs" dxfId="24" priority="25" stopIfTrue="1" operator="equal">
      <formula>#REF!+#REF!+#REF!+#REF!+#REF!+#REF!</formula>
    </cfRule>
  </conditionalFormatting>
  <conditionalFormatting sqref="K33">
    <cfRule type="cellIs" dxfId="23" priority="24" stopIfTrue="1" operator="equal">
      <formula>#REF!+#REF!+#REF!+#REF!+#REF!+#REF!</formula>
    </cfRule>
  </conditionalFormatting>
  <conditionalFormatting sqref="K35">
    <cfRule type="cellIs" dxfId="22" priority="23" stopIfTrue="1" operator="equal">
      <formula>#REF!+#REF!+#REF!+#REF!+#REF!+#REF!</formula>
    </cfRule>
  </conditionalFormatting>
  <conditionalFormatting sqref="K37">
    <cfRule type="cellIs" dxfId="21" priority="22" stopIfTrue="1" operator="equal">
      <formula>#REF!+#REF!+#REF!+#REF!+#REF!+#REF!</formula>
    </cfRule>
  </conditionalFormatting>
  <conditionalFormatting sqref="K39">
    <cfRule type="cellIs" dxfId="20" priority="21" stopIfTrue="1" operator="equal">
      <formula>#REF!+#REF!+#REF!+#REF!+#REF!+#REF!</formula>
    </cfRule>
  </conditionalFormatting>
  <conditionalFormatting sqref="K41">
    <cfRule type="cellIs" dxfId="19" priority="20" stopIfTrue="1" operator="equal">
      <formula>#REF!+#REF!+#REF!+#REF!+#REF!+#REF!</formula>
    </cfRule>
  </conditionalFormatting>
  <conditionalFormatting sqref="K43">
    <cfRule type="cellIs" dxfId="18" priority="19" stopIfTrue="1" operator="equal">
      <formula>#REF!+#REF!+#REF!+#REF!+#REF!+#REF!</formula>
    </cfRule>
  </conditionalFormatting>
  <conditionalFormatting sqref="K45">
    <cfRule type="cellIs" dxfId="17" priority="18" stopIfTrue="1" operator="equal">
      <formula>#REF!+#REF!+#REF!+#REF!+#REF!+#REF!</formula>
    </cfRule>
  </conditionalFormatting>
  <conditionalFormatting sqref="K13">
    <cfRule type="cellIs" dxfId="16" priority="17" stopIfTrue="1" operator="equal">
      <formula>#REF!+#REF!+#REF!+#REF!+#REF!+#REF!</formula>
    </cfRule>
  </conditionalFormatting>
  <conditionalFormatting sqref="K15">
    <cfRule type="cellIs" dxfId="15" priority="16" stopIfTrue="1" operator="equal">
      <formula>#REF!+#REF!+#REF!+#REF!+#REF!+#REF!</formula>
    </cfRule>
  </conditionalFormatting>
  <conditionalFormatting sqref="K17">
    <cfRule type="cellIs" dxfId="14" priority="15" stopIfTrue="1" operator="equal">
      <formula>#REF!+#REF!+#REF!+#REF!+#REF!+#REF!</formula>
    </cfRule>
  </conditionalFormatting>
  <conditionalFormatting sqref="K19">
    <cfRule type="cellIs" dxfId="13" priority="14" stopIfTrue="1" operator="equal">
      <formula>#REF!+#REF!+#REF!+#REF!+#REF!+#REF!</formula>
    </cfRule>
  </conditionalFormatting>
  <conditionalFormatting sqref="K21">
    <cfRule type="cellIs" dxfId="12" priority="13" stopIfTrue="1" operator="equal">
      <formula>#REF!+#REF!+#REF!+#REF!+#REF!+#REF!</formula>
    </cfRule>
  </conditionalFormatting>
  <conditionalFormatting sqref="K23">
    <cfRule type="cellIs" dxfId="11" priority="12" stopIfTrue="1" operator="equal">
      <formula>#REF!+#REF!+#REF!+#REF!+#REF!+#REF!</formula>
    </cfRule>
  </conditionalFormatting>
  <conditionalFormatting sqref="K25">
    <cfRule type="cellIs" dxfId="10" priority="11" stopIfTrue="1" operator="equal">
      <formula>#REF!+#REF!+#REF!+#REF!+#REF!+#REF!</formula>
    </cfRule>
  </conditionalFormatting>
  <conditionalFormatting sqref="K27">
    <cfRule type="cellIs" dxfId="9" priority="10" stopIfTrue="1" operator="equal">
      <formula>#REF!+#REF!+#REF!+#REF!+#REF!+#REF!</formula>
    </cfRule>
  </conditionalFormatting>
  <conditionalFormatting sqref="K29">
    <cfRule type="cellIs" dxfId="8" priority="9" stopIfTrue="1" operator="equal">
      <formula>#REF!+#REF!+#REF!+#REF!+#REF!+#REF!</formula>
    </cfRule>
  </conditionalFormatting>
  <conditionalFormatting sqref="K31">
    <cfRule type="cellIs" dxfId="7" priority="8" stopIfTrue="1" operator="equal">
      <formula>#REF!+#REF!+#REF!+#REF!+#REF!+#REF!</formula>
    </cfRule>
  </conditionalFormatting>
  <conditionalFormatting sqref="K33">
    <cfRule type="cellIs" dxfId="6" priority="7" stopIfTrue="1" operator="equal">
      <formula>#REF!+#REF!+#REF!+#REF!+#REF!+#REF!</formula>
    </cfRule>
  </conditionalFormatting>
  <conditionalFormatting sqref="K35">
    <cfRule type="cellIs" dxfId="5" priority="6" stopIfTrue="1" operator="equal">
      <formula>#REF!+#REF!+#REF!+#REF!+#REF!+#REF!</formula>
    </cfRule>
  </conditionalFormatting>
  <conditionalFormatting sqref="K37">
    <cfRule type="cellIs" dxfId="4" priority="5" stopIfTrue="1" operator="equal">
      <formula>#REF!+#REF!+#REF!+#REF!+#REF!+#REF!</formula>
    </cfRule>
  </conditionalFormatting>
  <conditionalFormatting sqref="K39">
    <cfRule type="cellIs" dxfId="3" priority="4" stopIfTrue="1" operator="equal">
      <formula>#REF!+#REF!+#REF!+#REF!+#REF!+#REF!</formula>
    </cfRule>
  </conditionalFormatting>
  <conditionalFormatting sqref="K41">
    <cfRule type="cellIs" dxfId="2" priority="3" stopIfTrue="1" operator="equal">
      <formula>#REF!+#REF!+#REF!+#REF!+#REF!+#REF!</formula>
    </cfRule>
  </conditionalFormatting>
  <conditionalFormatting sqref="K43">
    <cfRule type="cellIs" dxfId="1" priority="2" stopIfTrue="1" operator="equal">
      <formula>#REF!+#REF!+#REF!+#REF!+#REF!+#REF!</formula>
    </cfRule>
  </conditionalFormatting>
  <conditionalFormatting sqref="K45">
    <cfRule type="cellIs" dxfId="0" priority="1" stopIfTrue="1" operator="equal">
      <formula>#REF!+#REF!+#REF!+#REF!+#REF!+#REF!</formula>
    </cfRule>
  </conditionalFormatting>
  <printOptions horizontalCentered="1"/>
  <pageMargins left="0" right="0" top="1.1811023622047245" bottom="0.78740157480314965" header="0" footer="0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MEMÓRIA DE CALCULO</vt:lpstr>
      <vt:lpstr>CRONOGRAMA</vt:lpstr>
      <vt:lpstr>'MEMÓRIA DE CALCULO'!Area_de_impressao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2018-04-02T12:29:55Z</dcterms:created>
  <dcterms:modified xsi:type="dcterms:W3CDTF">2018-04-12T13:34:15Z</dcterms:modified>
</cp:coreProperties>
</file>