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7935"/>
  </bookViews>
  <sheets>
    <sheet name="ANEXO" sheetId="24" r:id="rId1"/>
  </sheets>
  <definedNames>
    <definedName name="_xlnm.Print_Area" localSheetId="0">ANEXO!$A$1:$F$83</definedName>
    <definedName name="_xlnm.Print_Titles" localSheetId="0">ANEXO!$1:$10</definedName>
  </definedNames>
  <calcPr calcId="125725"/>
</workbook>
</file>

<file path=xl/calcChain.xml><?xml version="1.0" encoding="utf-8"?>
<calcChain xmlns="http://schemas.openxmlformats.org/spreadsheetml/2006/main">
  <c r="B62" i="24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</calcChain>
</file>

<file path=xl/sharedStrings.xml><?xml version="1.0" encoding="utf-8"?>
<sst xmlns="http://schemas.openxmlformats.org/spreadsheetml/2006/main" count="183" uniqueCount="134">
  <si>
    <t>MUNICÍPIO DE SANTO ANTÔNIO DE PÁDUA</t>
  </si>
  <si>
    <t>Estado do Rio de Janeiro</t>
  </si>
  <si>
    <t>ITEM</t>
  </si>
  <si>
    <t>DESCRIÇÃO</t>
  </si>
  <si>
    <t>001</t>
  </si>
  <si>
    <t>UNIT</t>
  </si>
  <si>
    <t>UND.</t>
  </si>
  <si>
    <t>QUANT.</t>
  </si>
  <si>
    <t>RAZÃO SOCIAL:</t>
  </si>
  <si>
    <t xml:space="preserve">CNPJ:                                                       CONTATO:                                      </t>
  </si>
  <si>
    <t>ENDEREÇO:</t>
  </si>
  <si>
    <t>MODELO DE PROPOSTA DE PREÇOS</t>
  </si>
  <si>
    <t>TOTAL</t>
  </si>
  <si>
    <t xml:space="preserve">2. O prazo desta proposta é de 60 (sessenta) dias, conforme artigo 64, § 3º da Lei nº 8.666/93.  </t>
  </si>
  <si>
    <t>3. Caso venhamos ser a empresa vencedora anexamos a esta proposta, as seguintes informações necessárias</t>
  </si>
  <si>
    <t xml:space="preserve"> à formalização e operacionalização da ata de registro de preços: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</si>
  <si>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</si>
  <si>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</si>
  <si>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</si>
  <si>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</si>
  <si>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</si>
  <si>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</si>
  <si>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</si>
  <si>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</si>
  <si>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</si>
  <si>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</si>
  <si>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</si>
  <si>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Contratante.</t>
  </si>
  <si>
    <t>1. Declaramos aceitar, integralmente, todos os métodos e processos de inspeção, verificação e controle a serem adotados pelo</t>
  </si>
  <si>
    <t>ANEXO I AO EDITAL 020/2018</t>
  </si>
  <si>
    <t>Uni</t>
  </si>
  <si>
    <t>Assento Oval em Polipropileno Branco</t>
  </si>
  <si>
    <t>002</t>
  </si>
  <si>
    <t>Argamassa colante é , produto industrial no estado seco, empregado no assentamento de placas cerâmicas para revestimento.(acondicionada em sacos de 20kg)</t>
  </si>
  <si>
    <t>003</t>
  </si>
  <si>
    <t>Argamassa colante tipo ACII adequadas p/ assentamento de azulejos e pisos cerâmicas em areas externas (acondicionada em sacos de 20 kg)</t>
  </si>
  <si>
    <t>004</t>
  </si>
  <si>
    <t>Argamassa colante tipo ACIII piso sobre piso/ aplicação em áreas onde existe azulejo e pisos cerâmicos em áreas internas e externas(acondiconada em sacos de 20kg)</t>
  </si>
  <si>
    <t>005</t>
  </si>
  <si>
    <t>Argila é um material natural de textura terrosa ou argilácea, de granulação fina, com particulas de forma lamelar ou fibrosa. (acondicionada em sacos de 30kg)</t>
  </si>
  <si>
    <t>006</t>
  </si>
  <si>
    <t>Bacia com caixa acoplada, cor predominante branca, acabamento esmaltado, composição cerâmica, medida da caixa acoplada: 24cm x 25cm (LxA), Medida da bacia: 67cm x 38cm (LxA)</t>
  </si>
  <si>
    <t>007</t>
  </si>
  <si>
    <t>Bacia oval, cor predominante branca, acabamento esmaltado, composição cerâmica, medida da bacia: 67cm x 38cm (LxA)</t>
  </si>
  <si>
    <t>008</t>
  </si>
  <si>
    <t>Caixa d'Água de Polietileno Multiuso 5000L</t>
  </si>
  <si>
    <t>009</t>
  </si>
  <si>
    <t>Caixa d'Água de Polietileno Multiuso 1000L</t>
  </si>
  <si>
    <t>010</t>
  </si>
  <si>
    <t>Caixa d'Água de Polietileno Multiuso 500L</t>
  </si>
  <si>
    <t>011</t>
  </si>
  <si>
    <t>Caixa de Descarga Branca 9 L completa</t>
  </si>
  <si>
    <t>012</t>
  </si>
  <si>
    <t>Chapa de ferro preta (aço 1020), espesura 1/4" (6,35mm), laminada a quente, dimensões 2,0x 1,0m, peso aproximado 48,8 kg/m²</t>
  </si>
  <si>
    <t>013</t>
  </si>
  <si>
    <t>Coluna p/ lavatório, 61 cm, produto cerâmico esmaltado, sustentação ao lavatório para coluna, material resistente que não absorve umidade.</t>
  </si>
  <si>
    <t>014</t>
  </si>
  <si>
    <t>Cuba Simples inox Cs40, 40x34x17cm, Furo 4 1/2", Chapa espessura: 0,7mm, Dimensão: 400X340X170mm, Abertura da válvula: 4 1/2", Aba lisa.</t>
  </si>
  <si>
    <t>015</t>
  </si>
  <si>
    <t>Fita veda rosca de materia plástica mecri - fibrosa, moldável medindo 50m x 3/4</t>
  </si>
  <si>
    <t>016</t>
  </si>
  <si>
    <t>metros</t>
  </si>
  <si>
    <t>Forro de PVC 20cm x 6m, Tipo de encaixe: Macho / Fêmea, Resistência total a umidade, ambientes internos, sacadas e abas de construções residenciais, comerciais, insdustriais.</t>
  </si>
  <si>
    <t>017</t>
  </si>
  <si>
    <t>Massa Pronta multiuso adequada para assentamento de alvenaria de vedação estrutural até 5MPA (acondicionada em saco de 50kg)</t>
  </si>
  <si>
    <t>018</t>
  </si>
  <si>
    <t>Parafuso para telha 8mm X 110mm Com vedação, acabamento: zincado, material: Ferro</t>
  </si>
  <si>
    <t>019</t>
  </si>
  <si>
    <t>Pia para lavatório, cor branca, material louça e formato oval</t>
  </si>
  <si>
    <t>020</t>
  </si>
  <si>
    <t>Piso 45x45 Pei5 Acabamento Superficie: Esmaltado, Tipo: Granilha, Aplicação: Residencial e comercial, certificação INMETRO/ABNT E CCBB (Centro Cerâmico Brasileiro), Material: Argila, Sílicas, Carbonatos e Talco PEI / Resistencia: Tráfego Intenso em quintais, garagens, comércios, etc.</t>
  </si>
  <si>
    <t>021</t>
  </si>
  <si>
    <t>Pneu para carrinho de mão 3,25x8 polegadas</t>
  </si>
  <si>
    <t>022</t>
  </si>
  <si>
    <t>Ponteiro redondo de aço SAE 1045/1050 (12 polegadas)</t>
  </si>
  <si>
    <t>023</t>
  </si>
  <si>
    <t>Kg</t>
  </si>
  <si>
    <t>Prego de aço com cabeça 15x15</t>
  </si>
  <si>
    <t>024</t>
  </si>
  <si>
    <t>Prego de aço com cabeça 17x21</t>
  </si>
  <si>
    <t>025</t>
  </si>
  <si>
    <t>Prego de aço com cabeça 17x27</t>
  </si>
  <si>
    <t>026</t>
  </si>
  <si>
    <t>Prego de aço com cabeça 18x24</t>
  </si>
  <si>
    <t>027</t>
  </si>
  <si>
    <t>Prumo formado por uma peça metálica presa a extremidade de um fio metálico ou não e que serve para direção vertical. (750gr)</t>
  </si>
  <si>
    <t>028</t>
  </si>
  <si>
    <t>Reboquit massa fina composta de cal e agregados. (acondicionado em sacos de 20 kg)</t>
  </si>
  <si>
    <t>029</t>
  </si>
  <si>
    <t>Revestimento 30x45, acabamento superfície: HD, certificação: INMETRO?ABNT e CCB (Centro Cerâmico Brasileiro), Material: Argila, Silicas, Carbonatos e Talco Ambiente: Interno</t>
  </si>
  <si>
    <t>030</t>
  </si>
  <si>
    <t>Roda forro de PVC 6 metros, material: PVC; dispensa pintura, resistente a umidade; não propaga fogo e gotas incandescentes; Imune a cupins, fungos e corrosão</t>
  </si>
  <si>
    <t>031</t>
  </si>
  <si>
    <t>Tábua de pinus brutaa (3m x 10cm x 2cm )</t>
  </si>
  <si>
    <t>032</t>
  </si>
  <si>
    <t>Tábua de pinus brutaa (3m x 15cm x 2,3cm)</t>
  </si>
  <si>
    <t>033</t>
  </si>
  <si>
    <t>Tábua de pinus brutaa (3m x 30cm x 2,3cm)</t>
  </si>
  <si>
    <t>034</t>
  </si>
  <si>
    <t>Telha cumeeira de cerâmica, modelo Colonial, largura: 28cm, comprimento: 41,8cm, cor; Resinada Vermelho</t>
  </si>
  <si>
    <t>035</t>
  </si>
  <si>
    <t>Telha cumeeira de amianto, largura; 1,1m, comprimento: 0,64m, espessura; 6mm</t>
  </si>
  <si>
    <t>036</t>
  </si>
  <si>
    <t>Telha de amianto, resistente, dimensão 2,44 x 1,10 x 0,04mm de montagem e fixação de estrutura de apoio simplificado.</t>
  </si>
  <si>
    <t>037</t>
  </si>
  <si>
    <t>Telha de amianto, resistente, dimensão 2,44 x 0,50 x 0,04 MM de montagem e fixação de estrutura de apoio simplificado.</t>
  </si>
  <si>
    <t>038</t>
  </si>
  <si>
    <t>Telha de amianto, resistente, dimensão 3,66 x 1,10 x 0,06 MM de montagem e fixação de estrutura de apoio simplificado.</t>
  </si>
  <si>
    <t>039</t>
  </si>
  <si>
    <t>Telha de cerâmica, modelo: portuguesa, material: cerâmica, comprimento 40,5 cm, largura 22cm, espessura 6cm</t>
  </si>
  <si>
    <t>040</t>
  </si>
  <si>
    <t>Tijolo fabricado de argila de cor avermelhada devido ao cozimento, furado medindo (19x19x09)</t>
  </si>
  <si>
    <t>041</t>
  </si>
  <si>
    <t>Tijolo fabricado de argila de cor avermelhada devido ao cozimento, furado medindo (29x19x09)</t>
  </si>
  <si>
    <t>042</t>
  </si>
  <si>
    <t>Tubo de metalon 20x20, espessura: 14, NBR 6591, galvanizado, aplicação em máquinas e equipamentos, construção civil, serralheria em geral.</t>
  </si>
  <si>
    <t>043</t>
  </si>
  <si>
    <t>Tubos de ferro industrial 2"x2,25mm, espessura da parede: 14, liso, para uso em estruturas e serralherias em geral, de acordo com ABNT NBR 7562:1985, ABNT NBR 7587:1985, ABNT NBR 7661:1985, ABNT NBR 7662:1985</t>
  </si>
  <si>
    <t>044</t>
  </si>
  <si>
    <t>Tubos de ferro industrial 3", liso, para uso em estruturas e serralherias em geral, de acordo com ABNT NBR 7562:1985, ABNT NBR 7587:1985, ABNT NBR 7661:1985, ABNT NBR 7662:1985</t>
  </si>
  <si>
    <t>045</t>
  </si>
  <si>
    <t>Tubo de metalon 20x30, espessura: 14, NBR 6591, galvanizado, aplicação em máquinas e equipamentos, construção civil, serralheria em geral.</t>
  </si>
  <si>
    <t>046</t>
  </si>
  <si>
    <t>Vergalhão C.A, produzido rigorosamente de acordo com as especificações da norma NBR 7480, é fornecido na categoria CA- 50 com superfície nervurada (1/4x12m)</t>
  </si>
  <si>
    <t>047</t>
  </si>
  <si>
    <t>Vergalhão C.A, produzido rigorosamente de acordo com as especificações da norma NBR 7480, é fornecido na categoria CA- 50 com superfície nervurada (3/8x12m)</t>
  </si>
  <si>
    <t>048</t>
  </si>
  <si>
    <t>Vergalhão C.A, produzido rigorosamente de acordo com as especificações da norma NBR 7480, é fornecido na categoria CA- 50 com superfície nervurada (5.0x12m)</t>
  </si>
  <si>
    <t>049</t>
  </si>
  <si>
    <t>Vergalhão C.A, produzido rigorosamente de acordo com as especificações da norma NBR 7480, é fornecido na categoria CA- 50 com superfície nervurada (5/16x12m)</t>
  </si>
  <si>
    <t>050</t>
  </si>
  <si>
    <t>Vergalhão liso - ferro C 50 BR 3/8 x 6.000mm</t>
  </si>
  <si>
    <t>051</t>
  </si>
  <si>
    <t>Vergalhão C.A, produzido rigorosamente de acordo com as especificações da norma NBR 7480, é fornecido na categoria CA- 60 com superfície nervurada (4.2x12m)</t>
  </si>
</sst>
</file>

<file path=xl/styles.xml><?xml version="1.0" encoding="utf-8"?>
<styleSheet xmlns="http://schemas.openxmlformats.org/spreadsheetml/2006/main">
  <numFmts count="1">
    <numFmt numFmtId="164" formatCode="_ &quot;R$&quot;\ * #,##0.00_ ;_ &quot;R$&quot;\ * \-#,##0.00_ ;_ &quot;R$&quot;\ * &quot;-&quot;??_ ;_ @_ "/>
  </numFmts>
  <fonts count="8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120464</xdr:colOff>
      <xdr:row>0</xdr:row>
      <xdr:rowOff>48325</xdr:rowOff>
    </xdr:from>
    <xdr:to>
      <xdr:col>1</xdr:col>
      <xdr:colOff>67235</xdr:colOff>
      <xdr:row>2</xdr:row>
      <xdr:rowOff>156882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464" y="48325"/>
          <a:ext cx="417418" cy="51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1733550" y="456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73355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22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733550" y="776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23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73355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24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733550" y="913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zoomScaleNormal="100" zoomScaleSheetLayoutView="90" workbookViewId="0">
      <selection activeCell="A31" sqref="A31:A32"/>
    </sheetView>
  </sheetViews>
  <sheetFormatPr defaultRowHeight="21.95" customHeight="1"/>
  <cols>
    <col min="1" max="1" width="7.7109375" style="10" customWidth="1"/>
    <col min="2" max="2" width="10.42578125" style="10" customWidth="1"/>
    <col min="3" max="3" width="7.85546875" style="10" customWidth="1"/>
    <col min="4" max="4" width="72.85546875" style="10" customWidth="1"/>
    <col min="5" max="5" width="15.140625" style="10" customWidth="1"/>
    <col min="6" max="6" width="15.85546875" style="10" customWidth="1"/>
    <col min="7" max="16384" width="9.140625" style="10"/>
  </cols>
  <sheetData>
    <row r="1" spans="1:6" ht="21.95" customHeight="1">
      <c r="A1" s="13" t="s">
        <v>0</v>
      </c>
      <c r="B1" s="13"/>
      <c r="C1" s="13"/>
      <c r="D1" s="13"/>
      <c r="E1" s="13"/>
      <c r="F1" s="13"/>
    </row>
    <row r="2" spans="1:6" ht="21.95" customHeight="1">
      <c r="A2" s="14" t="s">
        <v>1</v>
      </c>
      <c r="B2" s="14"/>
      <c r="C2" s="14"/>
      <c r="D2" s="14"/>
      <c r="E2" s="14"/>
      <c r="F2" s="14"/>
    </row>
    <row r="3" spans="1:6" ht="21.95" customHeight="1">
      <c r="A3" s="13" t="s">
        <v>29</v>
      </c>
      <c r="B3" s="13"/>
      <c r="C3" s="13"/>
      <c r="D3" s="13"/>
      <c r="E3" s="13"/>
      <c r="F3" s="13"/>
    </row>
    <row r="4" spans="1:6" ht="21.95" customHeight="1">
      <c r="A4" s="11"/>
      <c r="B4" s="11"/>
      <c r="C4" s="11"/>
      <c r="D4" s="11"/>
      <c r="E4" s="11"/>
    </row>
    <row r="5" spans="1:6" ht="21.95" customHeight="1">
      <c r="A5" s="15" t="s">
        <v>8</v>
      </c>
      <c r="B5" s="15"/>
      <c r="C5" s="15"/>
      <c r="D5" s="15"/>
      <c r="E5" s="15"/>
      <c r="F5" s="15"/>
    </row>
    <row r="6" spans="1:6" ht="21.95" customHeight="1">
      <c r="A6" s="15" t="s">
        <v>9</v>
      </c>
      <c r="B6" s="15"/>
      <c r="C6" s="15"/>
      <c r="D6" s="15"/>
      <c r="E6" s="15"/>
      <c r="F6" s="15"/>
    </row>
    <row r="7" spans="1:6" ht="21.95" customHeight="1">
      <c r="A7" s="15" t="s">
        <v>10</v>
      </c>
      <c r="B7" s="15"/>
      <c r="C7" s="15"/>
      <c r="D7" s="15"/>
      <c r="E7" s="15"/>
      <c r="F7" s="15"/>
    </row>
    <row r="8" spans="1:6" ht="21.95" customHeight="1">
      <c r="A8" s="11"/>
      <c r="B8" s="11"/>
      <c r="C8" s="11"/>
      <c r="D8" s="11"/>
      <c r="E8" s="11"/>
    </row>
    <row r="9" spans="1:6" ht="21.95" customHeight="1">
      <c r="A9" s="20" t="s">
        <v>11</v>
      </c>
      <c r="B9" s="20"/>
      <c r="C9" s="20"/>
      <c r="D9" s="20"/>
      <c r="E9" s="20"/>
      <c r="F9" s="20"/>
    </row>
    <row r="10" spans="1:6" ht="21.95" customHeight="1">
      <c r="A10" s="2"/>
      <c r="B10" s="3"/>
      <c r="C10" s="2"/>
      <c r="D10" s="2"/>
    </row>
    <row r="11" spans="1:6" ht="21.95" customHeight="1">
      <c r="A11" s="5" t="s">
        <v>2</v>
      </c>
      <c r="B11" s="5" t="s">
        <v>7</v>
      </c>
      <c r="C11" s="5" t="s">
        <v>6</v>
      </c>
      <c r="D11" s="5" t="s">
        <v>3</v>
      </c>
      <c r="E11" s="4" t="s">
        <v>5</v>
      </c>
      <c r="F11" s="4" t="s">
        <v>12</v>
      </c>
    </row>
    <row r="12" spans="1:6" ht="21.95" customHeight="1">
      <c r="A12" s="23" t="s">
        <v>4</v>
      </c>
      <c r="B12" s="24">
        <f>5+12+2+2+10+20+20+5+5+60</f>
        <v>141</v>
      </c>
      <c r="C12" s="7" t="s">
        <v>30</v>
      </c>
      <c r="D12" s="25" t="s">
        <v>31</v>
      </c>
      <c r="E12" s="1"/>
      <c r="F12" s="1"/>
    </row>
    <row r="13" spans="1:6" ht="58.5" customHeight="1">
      <c r="A13" s="23" t="s">
        <v>32</v>
      </c>
      <c r="B13" s="24">
        <f>10+12+10+2+40+50+450+40+150+400</f>
        <v>1164</v>
      </c>
      <c r="C13" s="7" t="s">
        <v>30</v>
      </c>
      <c r="D13" s="7" t="s">
        <v>33</v>
      </c>
      <c r="E13" s="1"/>
      <c r="F13" s="1"/>
    </row>
    <row r="14" spans="1:6" ht="49.5" customHeight="1">
      <c r="A14" s="26" t="s">
        <v>34</v>
      </c>
      <c r="B14" s="24">
        <f>10+12+10+2+40+50+150+40+100+200</f>
        <v>614</v>
      </c>
      <c r="C14" s="7" t="s">
        <v>30</v>
      </c>
      <c r="D14" s="27" t="s">
        <v>35</v>
      </c>
      <c r="E14" s="1"/>
      <c r="F14" s="1"/>
    </row>
    <row r="15" spans="1:6" ht="50.25" customHeight="1">
      <c r="A15" s="23" t="s">
        <v>36</v>
      </c>
      <c r="B15" s="24">
        <f>10+12+10+2+50+50+200+40+100+300</f>
        <v>774</v>
      </c>
      <c r="C15" s="7" t="s">
        <v>30</v>
      </c>
      <c r="D15" s="27" t="s">
        <v>37</v>
      </c>
      <c r="E15" s="1"/>
      <c r="F15" s="1"/>
    </row>
    <row r="16" spans="1:6" ht="41.25" customHeight="1">
      <c r="A16" s="23" t="s">
        <v>38</v>
      </c>
      <c r="B16" s="24">
        <f>10+40+10+2+50+50+400+40+200+300</f>
        <v>1102</v>
      </c>
      <c r="C16" s="7" t="s">
        <v>30</v>
      </c>
      <c r="D16" s="27" t="s">
        <v>39</v>
      </c>
      <c r="E16" s="1"/>
      <c r="F16" s="1"/>
    </row>
    <row r="17" spans="1:6" ht="54" customHeight="1">
      <c r="A17" s="23" t="s">
        <v>40</v>
      </c>
      <c r="B17" s="24">
        <f>20+5+1+10+20+10+5+30</f>
        <v>101</v>
      </c>
      <c r="C17" s="7" t="s">
        <v>30</v>
      </c>
      <c r="D17" s="27" t="s">
        <v>41</v>
      </c>
      <c r="E17" s="1"/>
      <c r="F17" s="1"/>
    </row>
    <row r="18" spans="1:6" ht="40.5" customHeight="1">
      <c r="A18" s="23" t="s">
        <v>42</v>
      </c>
      <c r="B18" s="8">
        <f>20+2+1+10+20+10+5+60</f>
        <v>128</v>
      </c>
      <c r="C18" s="7" t="s">
        <v>30</v>
      </c>
      <c r="D18" s="27" t="s">
        <v>43</v>
      </c>
      <c r="E18" s="1"/>
      <c r="F18" s="1"/>
    </row>
    <row r="19" spans="1:6" ht="21.95" customHeight="1">
      <c r="A19" s="23" t="s">
        <v>44</v>
      </c>
      <c r="B19" s="8">
        <f>5+2+1+5+5+5+2+3+10</f>
        <v>38</v>
      </c>
      <c r="C19" s="7" t="s">
        <v>30</v>
      </c>
      <c r="D19" s="7" t="s">
        <v>45</v>
      </c>
      <c r="E19" s="1"/>
      <c r="F19" s="1"/>
    </row>
    <row r="20" spans="1:6" ht="21.95" customHeight="1">
      <c r="A20" s="23" t="s">
        <v>46</v>
      </c>
      <c r="B20" s="8">
        <f>5+2+2+5+10+5+2+3+10</f>
        <v>44</v>
      </c>
      <c r="C20" s="7" t="s">
        <v>30</v>
      </c>
      <c r="D20" s="7" t="s">
        <v>47</v>
      </c>
      <c r="E20" s="1"/>
      <c r="F20" s="1"/>
    </row>
    <row r="21" spans="1:6" ht="21.95" customHeight="1">
      <c r="A21" s="23" t="s">
        <v>48</v>
      </c>
      <c r="B21" s="8">
        <f>5+2+10+10+5+2+10+10</f>
        <v>54</v>
      </c>
      <c r="C21" s="7" t="s">
        <v>30</v>
      </c>
      <c r="D21" s="7" t="s">
        <v>49</v>
      </c>
      <c r="E21" s="1"/>
      <c r="F21" s="1"/>
    </row>
    <row r="22" spans="1:6" ht="21.95" customHeight="1">
      <c r="A22" s="23" t="s">
        <v>50</v>
      </c>
      <c r="B22" s="8">
        <f>2+12+2+1+20+20+30+10+3+50</f>
        <v>150</v>
      </c>
      <c r="C22" s="7" t="s">
        <v>30</v>
      </c>
      <c r="D22" s="7" t="s">
        <v>51</v>
      </c>
      <c r="E22" s="1"/>
      <c r="F22" s="1"/>
    </row>
    <row r="23" spans="1:6" ht="42" customHeight="1">
      <c r="A23" s="23" t="s">
        <v>52</v>
      </c>
      <c r="B23" s="8">
        <f>10+10+5+50+25+10+45</f>
        <v>155</v>
      </c>
      <c r="C23" s="7" t="s">
        <v>30</v>
      </c>
      <c r="D23" s="7" t="s">
        <v>53</v>
      </c>
      <c r="E23" s="1"/>
      <c r="F23" s="1"/>
    </row>
    <row r="24" spans="1:6" ht="42" customHeight="1">
      <c r="A24" s="23" t="s">
        <v>54</v>
      </c>
      <c r="B24" s="8">
        <f>12+2+1+10+10+10+5+3+25</f>
        <v>78</v>
      </c>
      <c r="C24" s="7" t="s">
        <v>30</v>
      </c>
      <c r="D24" s="7" t="s">
        <v>55</v>
      </c>
      <c r="E24" s="1"/>
      <c r="F24" s="1"/>
    </row>
    <row r="25" spans="1:6" ht="38.25" customHeight="1">
      <c r="A25" s="23" t="s">
        <v>56</v>
      </c>
      <c r="B25" s="8">
        <f>12+2+1+10+10+3+3+20</f>
        <v>61</v>
      </c>
      <c r="C25" s="7" t="s">
        <v>30</v>
      </c>
      <c r="D25" s="7" t="s">
        <v>57</v>
      </c>
      <c r="E25" s="1"/>
      <c r="F25" s="1"/>
    </row>
    <row r="26" spans="1:6" ht="21" customHeight="1">
      <c r="A26" s="23" t="s">
        <v>58</v>
      </c>
      <c r="B26" s="8">
        <f>10+20+5+2+20+20+100+40+30+20</f>
        <v>267</v>
      </c>
      <c r="C26" s="7" t="s">
        <v>30</v>
      </c>
      <c r="D26" s="28" t="s">
        <v>59</v>
      </c>
      <c r="E26" s="1"/>
      <c r="F26" s="1"/>
    </row>
    <row r="27" spans="1:6" ht="54" customHeight="1">
      <c r="A27" s="23" t="s">
        <v>60</v>
      </c>
      <c r="B27" s="8">
        <f>20+200+15+10+50+50+200+30+30+80</f>
        <v>685</v>
      </c>
      <c r="C27" s="7" t="s">
        <v>61</v>
      </c>
      <c r="D27" s="28" t="s">
        <v>62</v>
      </c>
      <c r="E27" s="1"/>
      <c r="F27" s="1"/>
    </row>
    <row r="28" spans="1:6" ht="38.25" customHeight="1">
      <c r="A28" s="23" t="s">
        <v>63</v>
      </c>
      <c r="B28" s="8">
        <f>5+12+5+50+50+20+100+40+100+150</f>
        <v>532</v>
      </c>
      <c r="C28" s="7" t="s">
        <v>30</v>
      </c>
      <c r="D28" s="27" t="s">
        <v>64</v>
      </c>
      <c r="E28" s="1"/>
      <c r="F28" s="1"/>
    </row>
    <row r="29" spans="1:6" ht="33.75" customHeight="1">
      <c r="A29" s="23" t="s">
        <v>65</v>
      </c>
      <c r="B29" s="8">
        <f>20+30+10+50+30+50+20+20+20</f>
        <v>250</v>
      </c>
      <c r="C29" s="7" t="s">
        <v>30</v>
      </c>
      <c r="D29" s="27" t="s">
        <v>66</v>
      </c>
      <c r="E29" s="1"/>
      <c r="F29" s="1"/>
    </row>
    <row r="30" spans="1:6" ht="21.95" customHeight="1">
      <c r="A30" s="23" t="s">
        <v>67</v>
      </c>
      <c r="B30" s="8">
        <f>12+2+1+10+10+10+3+3+30</f>
        <v>81</v>
      </c>
      <c r="C30" s="7" t="s">
        <v>30</v>
      </c>
      <c r="D30" s="27" t="s">
        <v>68</v>
      </c>
      <c r="E30" s="1"/>
      <c r="F30" s="1"/>
    </row>
    <row r="31" spans="1:6" ht="69" customHeight="1">
      <c r="A31" s="29" t="s">
        <v>69</v>
      </c>
      <c r="B31" s="8">
        <f>100+20+20+50+50+500+50+100</f>
        <v>890</v>
      </c>
      <c r="C31" s="6" t="s">
        <v>61</v>
      </c>
      <c r="D31" s="30" t="s">
        <v>70</v>
      </c>
      <c r="E31" s="1"/>
      <c r="F31" s="1"/>
    </row>
    <row r="32" spans="1:6" ht="21.95" customHeight="1">
      <c r="A32" s="23" t="s">
        <v>71</v>
      </c>
      <c r="B32" s="8">
        <f>5+5+5+5+5+5</f>
        <v>30</v>
      </c>
      <c r="C32" s="7" t="s">
        <v>30</v>
      </c>
      <c r="D32" s="27" t="s">
        <v>72</v>
      </c>
      <c r="E32" s="1"/>
      <c r="F32" s="1"/>
    </row>
    <row r="33" spans="1:6" ht="21.95" customHeight="1">
      <c r="A33" s="23" t="s">
        <v>73</v>
      </c>
      <c r="B33" s="8">
        <f>2+5+2+5+3+5</f>
        <v>22</v>
      </c>
      <c r="C33" s="7" t="s">
        <v>30</v>
      </c>
      <c r="D33" s="27" t="s">
        <v>74</v>
      </c>
      <c r="E33" s="1"/>
      <c r="F33" s="1"/>
    </row>
    <row r="34" spans="1:6" ht="21.95" customHeight="1">
      <c r="A34" s="23" t="s">
        <v>75</v>
      </c>
      <c r="B34" s="8">
        <f>5+10+10+5+5+10+5+10+10+10</f>
        <v>80</v>
      </c>
      <c r="C34" s="7" t="s">
        <v>76</v>
      </c>
      <c r="D34" s="7" t="s">
        <v>77</v>
      </c>
      <c r="E34" s="1"/>
      <c r="F34" s="1"/>
    </row>
    <row r="35" spans="1:6" ht="21.95" customHeight="1">
      <c r="A35" s="23" t="s">
        <v>78</v>
      </c>
      <c r="B35" s="8">
        <f>5+20+10+5+10+10+50+20+20+5</f>
        <v>155</v>
      </c>
      <c r="C35" s="7" t="s">
        <v>76</v>
      </c>
      <c r="D35" s="7" t="s">
        <v>79</v>
      </c>
      <c r="E35" s="1"/>
      <c r="F35" s="1"/>
    </row>
    <row r="36" spans="1:6" ht="21.95" customHeight="1">
      <c r="A36" s="23" t="s">
        <v>80</v>
      </c>
      <c r="B36" s="8">
        <f>5+10+10+5+5+10+50+5+10+20</f>
        <v>130</v>
      </c>
      <c r="C36" s="7" t="s">
        <v>76</v>
      </c>
      <c r="D36" s="7" t="s">
        <v>81</v>
      </c>
      <c r="E36" s="1"/>
      <c r="F36" s="1"/>
    </row>
    <row r="37" spans="1:6" ht="21.95" customHeight="1">
      <c r="A37" s="23" t="s">
        <v>82</v>
      </c>
      <c r="B37" s="8">
        <f>5+10+5+5+5+5+20+5+5+5</f>
        <v>70</v>
      </c>
      <c r="C37" s="7" t="s">
        <v>76</v>
      </c>
      <c r="D37" s="7" t="s">
        <v>83</v>
      </c>
      <c r="E37" s="1"/>
      <c r="F37" s="1"/>
    </row>
    <row r="38" spans="1:6" ht="39" customHeight="1">
      <c r="A38" s="23" t="s">
        <v>84</v>
      </c>
      <c r="B38" s="8">
        <f>2+2+2+2+10+3+2</f>
        <v>23</v>
      </c>
      <c r="C38" s="7" t="s">
        <v>30</v>
      </c>
      <c r="D38" s="27" t="s">
        <v>85</v>
      </c>
      <c r="E38" s="1"/>
      <c r="F38" s="1"/>
    </row>
    <row r="39" spans="1:6" ht="38.25" customHeight="1">
      <c r="A39" s="23" t="s">
        <v>86</v>
      </c>
      <c r="B39" s="8">
        <f>5+12+5+20+50+400+20+20+120</f>
        <v>652</v>
      </c>
      <c r="C39" s="7" t="s">
        <v>30</v>
      </c>
      <c r="D39" s="27" t="s">
        <v>87</v>
      </c>
      <c r="E39" s="1"/>
      <c r="F39" s="1"/>
    </row>
    <row r="40" spans="1:6" ht="50.25" customHeight="1">
      <c r="A40" s="23" t="s">
        <v>88</v>
      </c>
      <c r="B40" s="8">
        <f>12+10+20+20+50+20+100+100</f>
        <v>332</v>
      </c>
      <c r="C40" s="7" t="s">
        <v>61</v>
      </c>
      <c r="D40" s="27" t="s">
        <v>89</v>
      </c>
      <c r="E40" s="1"/>
      <c r="F40" s="1"/>
    </row>
    <row r="41" spans="1:6" ht="51" customHeight="1">
      <c r="A41" s="23" t="s">
        <v>90</v>
      </c>
      <c r="B41" s="8">
        <f>100+5+50+20+100+30+20+50</f>
        <v>375</v>
      </c>
      <c r="C41" s="7" t="s">
        <v>61</v>
      </c>
      <c r="D41" s="7" t="s">
        <v>91</v>
      </c>
      <c r="E41" s="1"/>
      <c r="F41" s="1"/>
    </row>
    <row r="42" spans="1:6" ht="21.95" customHeight="1">
      <c r="A42" s="23" t="s">
        <v>92</v>
      </c>
      <c r="B42" s="8">
        <f>20+20+20+10+30+100+30+20+40+100</f>
        <v>390</v>
      </c>
      <c r="C42" s="6" t="s">
        <v>30</v>
      </c>
      <c r="D42" s="6" t="s">
        <v>93</v>
      </c>
      <c r="E42" s="1"/>
      <c r="F42" s="1"/>
    </row>
    <row r="43" spans="1:6" ht="21.95" customHeight="1">
      <c r="A43" s="23" t="s">
        <v>94</v>
      </c>
      <c r="B43" s="8">
        <f>30+20+20+20+10+60+100+20+40+30</f>
        <v>350</v>
      </c>
      <c r="C43" s="6" t="s">
        <v>30</v>
      </c>
      <c r="D43" s="6" t="s">
        <v>95</v>
      </c>
      <c r="E43" s="1"/>
      <c r="F43" s="1"/>
    </row>
    <row r="44" spans="1:6" ht="21.95" customHeight="1">
      <c r="A44" s="23" t="s">
        <v>96</v>
      </c>
      <c r="B44" s="8">
        <f>30+20+20+20+10+100+30+20+30</f>
        <v>280</v>
      </c>
      <c r="C44" s="6" t="s">
        <v>30</v>
      </c>
      <c r="D44" s="6" t="s">
        <v>97</v>
      </c>
      <c r="E44" s="1"/>
      <c r="F44" s="1"/>
    </row>
    <row r="45" spans="1:6" ht="37.5" customHeight="1">
      <c r="A45" s="23" t="s">
        <v>98</v>
      </c>
      <c r="B45" s="8">
        <f>50+100+100+30+50+500+50+50+500</f>
        <v>1430</v>
      </c>
      <c r="C45" s="7" t="s">
        <v>30</v>
      </c>
      <c r="D45" s="28" t="s">
        <v>99</v>
      </c>
      <c r="E45" s="1"/>
      <c r="F45" s="1"/>
    </row>
    <row r="46" spans="1:6" ht="26.25" customHeight="1">
      <c r="A46" s="23" t="s">
        <v>100</v>
      </c>
      <c r="B46" s="8">
        <f>50+50+100+40+500+80+50+200</f>
        <v>1070</v>
      </c>
      <c r="C46" s="7" t="s">
        <v>30</v>
      </c>
      <c r="D46" s="6" t="s">
        <v>101</v>
      </c>
      <c r="E46" s="1"/>
      <c r="F46" s="1"/>
    </row>
    <row r="47" spans="1:6" ht="38.25" customHeight="1">
      <c r="A47" s="23" t="s">
        <v>102</v>
      </c>
      <c r="B47" s="8">
        <f>50+50+50+50+100+50+50+50+100</f>
        <v>550</v>
      </c>
      <c r="C47" s="7" t="s">
        <v>30</v>
      </c>
      <c r="D47" s="28" t="s">
        <v>103</v>
      </c>
      <c r="E47" s="1"/>
      <c r="F47" s="1"/>
    </row>
    <row r="48" spans="1:6" ht="39" customHeight="1">
      <c r="A48" s="23" t="s">
        <v>104</v>
      </c>
      <c r="B48" s="8">
        <f>50+50+50+50+50+200+60+50+120</f>
        <v>680</v>
      </c>
      <c r="C48" s="7" t="s">
        <v>30</v>
      </c>
      <c r="D48" s="28" t="s">
        <v>105</v>
      </c>
      <c r="E48" s="1"/>
      <c r="F48" s="1"/>
    </row>
    <row r="49" spans="1:6" ht="34.5" customHeight="1">
      <c r="A49" s="23" t="s">
        <v>106</v>
      </c>
      <c r="B49" s="8">
        <f>50+50+50+50+50+300+30+30+100</f>
        <v>710</v>
      </c>
      <c r="C49" s="7" t="s">
        <v>30</v>
      </c>
      <c r="D49" s="28" t="s">
        <v>107</v>
      </c>
      <c r="E49" s="1"/>
      <c r="F49" s="1"/>
    </row>
    <row r="50" spans="1:6" ht="34.5" customHeight="1">
      <c r="A50" s="23" t="s">
        <v>108</v>
      </c>
      <c r="B50" s="8">
        <f>100+50+100+50+500+1000+1000+200+100</f>
        <v>3100</v>
      </c>
      <c r="C50" s="7" t="s">
        <v>30</v>
      </c>
      <c r="D50" s="28" t="s">
        <v>109</v>
      </c>
      <c r="E50" s="1"/>
      <c r="F50" s="1"/>
    </row>
    <row r="51" spans="1:6" ht="33.75" customHeight="1">
      <c r="A51" s="23" t="s">
        <v>110</v>
      </c>
      <c r="B51" s="8">
        <f>2000+300+500+100+1000+4000+25000+2000+500</f>
        <v>35400</v>
      </c>
      <c r="C51" s="7" t="s">
        <v>30</v>
      </c>
      <c r="D51" s="7" t="s">
        <v>111</v>
      </c>
      <c r="E51" s="1"/>
      <c r="F51" s="1"/>
    </row>
    <row r="52" spans="1:6" ht="38.25" customHeight="1">
      <c r="A52" s="23" t="s">
        <v>112</v>
      </c>
      <c r="B52" s="8">
        <f>2000+300+500+100+500+1000+25000+4000+500</f>
        <v>33900</v>
      </c>
      <c r="C52" s="7" t="s">
        <v>30</v>
      </c>
      <c r="D52" s="7" t="s">
        <v>113</v>
      </c>
      <c r="E52" s="1"/>
      <c r="F52" s="1"/>
    </row>
    <row r="53" spans="1:6" ht="36" customHeight="1">
      <c r="A53" s="23" t="s">
        <v>114</v>
      </c>
      <c r="B53" s="8">
        <f>50+50+5+10+50+50+50</f>
        <v>265</v>
      </c>
      <c r="C53" s="7" t="s">
        <v>30</v>
      </c>
      <c r="D53" s="28" t="s">
        <v>115</v>
      </c>
      <c r="E53" s="1"/>
      <c r="F53" s="1"/>
    </row>
    <row r="54" spans="1:6" ht="54.75" customHeight="1">
      <c r="A54" s="23" t="s">
        <v>116</v>
      </c>
      <c r="B54" s="8">
        <f>50+50+10+50+50+30</f>
        <v>240</v>
      </c>
      <c r="C54" s="7" t="s">
        <v>30</v>
      </c>
      <c r="D54" s="28" t="s">
        <v>117</v>
      </c>
      <c r="E54" s="1"/>
      <c r="F54" s="1"/>
    </row>
    <row r="55" spans="1:6" ht="50.25" customHeight="1">
      <c r="A55" s="23" t="s">
        <v>118</v>
      </c>
      <c r="B55" s="8">
        <f>50+30+10+30+50+30</f>
        <v>200</v>
      </c>
      <c r="C55" s="7" t="s">
        <v>30</v>
      </c>
      <c r="D55" s="28" t="s">
        <v>119</v>
      </c>
      <c r="E55" s="1"/>
      <c r="F55" s="1"/>
    </row>
    <row r="56" spans="1:6" ht="39.75" customHeight="1">
      <c r="A56" s="23" t="s">
        <v>120</v>
      </c>
      <c r="B56" s="8">
        <f>30+40+5+10+100+30+30</f>
        <v>245</v>
      </c>
      <c r="C56" s="7" t="s">
        <v>30</v>
      </c>
      <c r="D56" s="28" t="s">
        <v>121</v>
      </c>
      <c r="E56" s="1"/>
      <c r="F56" s="1"/>
    </row>
    <row r="57" spans="1:6" ht="48" customHeight="1">
      <c r="A57" s="23" t="s">
        <v>122</v>
      </c>
      <c r="B57" s="8">
        <f>80+30+5+10+20+80+100+50+30</f>
        <v>405</v>
      </c>
      <c r="C57" s="7" t="s">
        <v>30</v>
      </c>
      <c r="D57" s="27" t="s">
        <v>123</v>
      </c>
      <c r="E57" s="1"/>
      <c r="F57" s="1"/>
    </row>
    <row r="58" spans="1:6" ht="50.25" customHeight="1">
      <c r="A58" s="23" t="s">
        <v>124</v>
      </c>
      <c r="B58" s="8">
        <f>80+30+5+20+10+80+200+50+30</f>
        <v>505</v>
      </c>
      <c r="C58" s="7" t="s">
        <v>30</v>
      </c>
      <c r="D58" s="27" t="s">
        <v>125</v>
      </c>
      <c r="E58" s="1"/>
      <c r="F58" s="1"/>
    </row>
    <row r="59" spans="1:6" ht="48" customHeight="1">
      <c r="A59" s="23" t="s">
        <v>126</v>
      </c>
      <c r="B59" s="8">
        <f t="shared" ref="B59:B60" si="0">80+30+5+20+10+80+150+50+30</f>
        <v>455</v>
      </c>
      <c r="C59" s="7" t="s">
        <v>30</v>
      </c>
      <c r="D59" s="27" t="s">
        <v>127</v>
      </c>
      <c r="E59" s="1"/>
      <c r="F59" s="1"/>
    </row>
    <row r="60" spans="1:6" ht="48" customHeight="1">
      <c r="A60" s="23" t="s">
        <v>128</v>
      </c>
      <c r="B60" s="8">
        <f t="shared" si="0"/>
        <v>455</v>
      </c>
      <c r="C60" s="7" t="s">
        <v>30</v>
      </c>
      <c r="D60" s="27" t="s">
        <v>129</v>
      </c>
      <c r="E60" s="1"/>
      <c r="F60" s="1"/>
    </row>
    <row r="61" spans="1:6" ht="21.95" customHeight="1">
      <c r="A61" s="23" t="s">
        <v>130</v>
      </c>
      <c r="B61" s="8">
        <f>50+30+5+20+80+150+50+30</f>
        <v>415</v>
      </c>
      <c r="C61" s="7" t="s">
        <v>30</v>
      </c>
      <c r="D61" s="27" t="s">
        <v>131</v>
      </c>
      <c r="E61" s="1"/>
      <c r="F61" s="1"/>
    </row>
    <row r="62" spans="1:6" ht="53.25" customHeight="1">
      <c r="A62" s="23" t="s">
        <v>132</v>
      </c>
      <c r="B62" s="8">
        <f>50+30+5+20+20+80+200+50+30</f>
        <v>485</v>
      </c>
      <c r="C62" s="7" t="s">
        <v>30</v>
      </c>
      <c r="D62" s="27" t="s">
        <v>133</v>
      </c>
      <c r="E62" s="1"/>
      <c r="F62" s="1"/>
    </row>
    <row r="63" spans="1:6" ht="21.95" customHeight="1">
      <c r="A63" s="16" t="s">
        <v>12</v>
      </c>
      <c r="B63" s="17"/>
      <c r="C63" s="17"/>
      <c r="D63" s="18"/>
      <c r="E63" s="19"/>
      <c r="F63" s="19"/>
    </row>
    <row r="64" spans="1:6" ht="21.95" customHeight="1">
      <c r="A64" s="21"/>
      <c r="B64" s="21"/>
      <c r="C64" s="21"/>
      <c r="D64" s="21"/>
      <c r="E64" s="21"/>
      <c r="F64" s="21"/>
    </row>
    <row r="65" spans="1:7" ht="21.95" customHeight="1">
      <c r="A65" s="22" t="s">
        <v>28</v>
      </c>
      <c r="B65" s="22"/>
      <c r="C65" s="22"/>
      <c r="D65" s="22"/>
      <c r="E65" s="22"/>
      <c r="F65" s="22"/>
      <c r="G65" s="9"/>
    </row>
    <row r="66" spans="1:7" ht="21.95" customHeight="1">
      <c r="A66" s="22" t="s">
        <v>27</v>
      </c>
      <c r="B66" s="22"/>
      <c r="C66" s="22"/>
      <c r="D66" s="22"/>
      <c r="E66" s="22"/>
      <c r="F66" s="22"/>
      <c r="G66" s="22"/>
    </row>
    <row r="67" spans="1:7" ht="21.95" customHeight="1">
      <c r="A67" s="22" t="s">
        <v>13</v>
      </c>
      <c r="B67" s="22"/>
      <c r="C67" s="22"/>
      <c r="D67" s="22"/>
      <c r="E67" s="22"/>
      <c r="F67" s="22"/>
      <c r="G67" s="9"/>
    </row>
    <row r="68" spans="1:7" ht="21.95" customHeight="1">
      <c r="A68" s="22" t="s">
        <v>14</v>
      </c>
      <c r="B68" s="22"/>
      <c r="C68" s="22"/>
      <c r="D68" s="22"/>
      <c r="E68" s="22"/>
      <c r="F68" s="22"/>
      <c r="G68" s="9"/>
    </row>
    <row r="69" spans="1:7" ht="21.95" customHeight="1">
      <c r="A69" s="22" t="s">
        <v>15</v>
      </c>
      <c r="B69" s="22"/>
      <c r="C69" s="22"/>
      <c r="D69" s="22"/>
      <c r="E69" s="22"/>
      <c r="F69" s="22"/>
      <c r="G69" s="9"/>
    </row>
    <row r="70" spans="1:7" ht="21.95" customHeight="1">
      <c r="A70" s="22" t="s">
        <v>16</v>
      </c>
      <c r="B70" s="22"/>
      <c r="C70" s="22"/>
      <c r="D70" s="22"/>
      <c r="E70" s="22"/>
      <c r="F70" s="22"/>
      <c r="G70" s="9"/>
    </row>
    <row r="71" spans="1:7" ht="21.95" customHeight="1">
      <c r="A71" s="22" t="s">
        <v>17</v>
      </c>
      <c r="B71" s="22"/>
      <c r="C71" s="22"/>
      <c r="D71" s="22"/>
      <c r="E71" s="22"/>
      <c r="F71" s="22"/>
      <c r="G71" s="9"/>
    </row>
    <row r="72" spans="1:7" ht="21.95" customHeight="1">
      <c r="A72" s="22" t="s">
        <v>18</v>
      </c>
      <c r="B72" s="22"/>
      <c r="C72" s="22"/>
      <c r="D72" s="22"/>
      <c r="E72" s="22"/>
      <c r="F72" s="22"/>
      <c r="G72" s="9"/>
    </row>
    <row r="73" spans="1:7" ht="21.95" customHeight="1">
      <c r="A73" s="22" t="s">
        <v>19</v>
      </c>
      <c r="B73" s="22"/>
      <c r="C73" s="22"/>
      <c r="D73" s="22"/>
      <c r="E73" s="22"/>
      <c r="F73" s="22"/>
      <c r="G73" s="9"/>
    </row>
    <row r="74" spans="1:7" ht="21.95" customHeight="1">
      <c r="A74" s="22" t="s">
        <v>20</v>
      </c>
      <c r="B74" s="22"/>
      <c r="C74" s="22"/>
      <c r="D74" s="22"/>
      <c r="E74" s="22"/>
      <c r="F74" s="22"/>
      <c r="G74" s="9"/>
    </row>
    <row r="75" spans="1:7" ht="21.95" customHeight="1">
      <c r="A75" s="22" t="s">
        <v>21</v>
      </c>
      <c r="B75" s="22"/>
      <c r="C75" s="22"/>
      <c r="D75" s="22"/>
      <c r="E75" s="22"/>
      <c r="F75" s="22"/>
      <c r="G75" s="9"/>
    </row>
    <row r="76" spans="1:7" ht="21.95" customHeight="1">
      <c r="A76" s="22" t="s">
        <v>22</v>
      </c>
      <c r="B76" s="22"/>
      <c r="C76" s="22"/>
      <c r="D76" s="22"/>
      <c r="E76" s="22"/>
      <c r="F76" s="22"/>
      <c r="G76" s="9"/>
    </row>
    <row r="77" spans="1:7" ht="21.95" customHeight="1">
      <c r="A77" s="22" t="s">
        <v>23</v>
      </c>
      <c r="B77" s="22"/>
      <c r="C77" s="22"/>
      <c r="D77" s="22"/>
      <c r="E77" s="22"/>
      <c r="F77" s="22"/>
      <c r="G77" s="9"/>
    </row>
    <row r="78" spans="1:7" ht="21.95" customHeight="1">
      <c r="A78" s="22"/>
      <c r="B78" s="22"/>
      <c r="C78" s="22"/>
      <c r="D78" s="22"/>
      <c r="E78" s="22"/>
      <c r="F78" s="22"/>
      <c r="G78" s="9"/>
    </row>
    <row r="79" spans="1:7" ht="21.95" customHeight="1">
      <c r="A79" s="9"/>
      <c r="B79" s="9"/>
      <c r="C79" s="9"/>
      <c r="D79" s="9"/>
      <c r="E79" s="9"/>
      <c r="F79" s="9"/>
      <c r="G79" s="9"/>
    </row>
    <row r="80" spans="1:7" ht="21.95" customHeight="1">
      <c r="A80" s="22" t="s">
        <v>24</v>
      </c>
      <c r="B80" s="22"/>
      <c r="C80" s="22"/>
      <c r="D80" s="22"/>
      <c r="E80" s="22"/>
      <c r="F80" s="22"/>
      <c r="G80" s="9"/>
    </row>
    <row r="81" spans="1:7" ht="21.95" customHeight="1">
      <c r="A81" s="9"/>
      <c r="B81" s="9"/>
      <c r="C81" s="9"/>
      <c r="D81" s="9"/>
      <c r="E81" s="9"/>
      <c r="F81" s="9"/>
      <c r="G81" s="9"/>
    </row>
    <row r="82" spans="1:7" ht="21.95" customHeight="1">
      <c r="A82" s="12" t="s">
        <v>25</v>
      </c>
      <c r="B82" s="12"/>
      <c r="C82" s="12"/>
      <c r="D82" s="12"/>
      <c r="E82" s="12"/>
      <c r="F82" s="12"/>
      <c r="G82" s="9"/>
    </row>
    <row r="83" spans="1:7" ht="21.95" customHeight="1">
      <c r="A83" s="12" t="s">
        <v>26</v>
      </c>
      <c r="B83" s="12"/>
      <c r="C83" s="12"/>
      <c r="D83" s="12"/>
      <c r="E83" s="12"/>
      <c r="F83" s="12"/>
      <c r="G83" s="9"/>
    </row>
  </sheetData>
  <mergeCells count="27">
    <mergeCell ref="A80:F80"/>
    <mergeCell ref="A74:F74"/>
    <mergeCell ref="A75:F75"/>
    <mergeCell ref="A76:F76"/>
    <mergeCell ref="A77:F77"/>
    <mergeCell ref="A78:F78"/>
    <mergeCell ref="A69:F69"/>
    <mergeCell ref="A70:F70"/>
    <mergeCell ref="A71:F71"/>
    <mergeCell ref="A72:F72"/>
    <mergeCell ref="A73:F73"/>
    <mergeCell ref="A82:F82"/>
    <mergeCell ref="A83:F83"/>
    <mergeCell ref="A1:F1"/>
    <mergeCell ref="A2:F2"/>
    <mergeCell ref="A3:F3"/>
    <mergeCell ref="A5:F5"/>
    <mergeCell ref="A6:F6"/>
    <mergeCell ref="A7:F7"/>
    <mergeCell ref="A63:D63"/>
    <mergeCell ref="E63:F63"/>
    <mergeCell ref="A9:F9"/>
    <mergeCell ref="A64:F64"/>
    <mergeCell ref="A66:G66"/>
    <mergeCell ref="A65:F65"/>
    <mergeCell ref="A67:F67"/>
    <mergeCell ref="A68:F68"/>
  </mergeCells>
  <printOptions horizontalCentered="1"/>
  <pageMargins left="0.59055118110236227" right="0" top="0.78740157480314965" bottom="0" header="0" footer="0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</vt:lpstr>
      <vt:lpstr>ANEXO!Area_de_impressao</vt:lpstr>
      <vt:lpstr>ANEXO!Titulos_de_impressao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2018-05-09T14:15:45Z</cp:lastPrinted>
  <dcterms:created xsi:type="dcterms:W3CDTF">2013-06-07T12:53:16Z</dcterms:created>
  <dcterms:modified xsi:type="dcterms:W3CDTF">2018-05-09T14:15:51Z</dcterms:modified>
</cp:coreProperties>
</file>