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2120" windowHeight="8115"/>
  </bookViews>
  <sheets>
    <sheet name="2020" sheetId="37" r:id="rId1"/>
  </sheets>
  <definedNames>
    <definedName name="_xlnm.Print_Area" localSheetId="0">'2020'!$A$1:$O$53</definedName>
  </definedNames>
  <calcPr calcId="124519"/>
</workbook>
</file>

<file path=xl/calcChain.xml><?xml version="1.0" encoding="utf-8"?>
<calcChain xmlns="http://schemas.openxmlformats.org/spreadsheetml/2006/main">
  <c r="N10" i="37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O42" s="1"/>
  <c r="N43"/>
  <c r="N44"/>
  <c r="N45"/>
  <c r="N46"/>
  <c r="N47"/>
  <c r="N48"/>
  <c r="N49"/>
  <c r="N50"/>
  <c r="N51"/>
  <c r="N52"/>
  <c r="N9"/>
  <c r="N8"/>
  <c r="M10"/>
  <c r="M12"/>
  <c r="M15"/>
  <c r="M16"/>
  <c r="M17"/>
  <c r="M18"/>
  <c r="M21"/>
  <c r="M22"/>
  <c r="M23"/>
  <c r="M24"/>
  <c r="M25"/>
  <c r="M26"/>
  <c r="M28"/>
  <c r="M29"/>
  <c r="M30"/>
  <c r="M31"/>
  <c r="M32"/>
  <c r="M34"/>
  <c r="M35"/>
  <c r="M36"/>
  <c r="M37"/>
  <c r="M38"/>
  <c r="M42"/>
  <c r="M43"/>
  <c r="M44"/>
  <c r="M47"/>
  <c r="M49"/>
  <c r="M50"/>
  <c r="M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3"/>
  <c r="O44"/>
  <c r="O45"/>
  <c r="O46"/>
  <c r="O47"/>
  <c r="O48"/>
  <c r="O49"/>
  <c r="O50"/>
  <c r="O51"/>
  <c r="O52"/>
  <c r="O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8"/>
  <c r="L53" l="1"/>
  <c r="H53"/>
  <c r="J53"/>
  <c r="N53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8"/>
  <c r="F53" l="1"/>
</calcChain>
</file>

<file path=xl/sharedStrings.xml><?xml version="1.0" encoding="utf-8"?>
<sst xmlns="http://schemas.openxmlformats.org/spreadsheetml/2006/main" count="177" uniqueCount="109">
  <si>
    <t>ITEM</t>
  </si>
  <si>
    <t>DESCRIÇÃO</t>
  </si>
  <si>
    <t>001</t>
  </si>
  <si>
    <t>UN.</t>
  </si>
  <si>
    <t>002</t>
  </si>
  <si>
    <t>003</t>
  </si>
  <si>
    <t>004</t>
  </si>
  <si>
    <t>005</t>
  </si>
  <si>
    <t>006</t>
  </si>
  <si>
    <t>PREFEITURA MUNICIPAL DE SANTO ANTÔNIO DE PÁDUA</t>
  </si>
  <si>
    <t>Uni.</t>
  </si>
  <si>
    <t>Estado do Rio de Janeiro</t>
  </si>
  <si>
    <t>LÂMPADAS E LUMINÁRIAS</t>
  </si>
  <si>
    <t>REFLETOR HOLOFOTE LED/BRANCO FRIO/10 W BIVOLT</t>
  </si>
  <si>
    <t>REFLETOR HOLOFOTE LED/BRANCO FRIO/20 W BIVOLT</t>
  </si>
  <si>
    <t>REFLETOR HOLOFOTE LED/BRANCO FRIO/30 W BIVOLT</t>
  </si>
  <si>
    <t>REFLETOR HOLOFOTE LED/BRANCO FRIO/50 W BIVOLT</t>
  </si>
  <si>
    <t>REFLETOR HOLOFOTE LED/BRANCO FRIO/100 W BIVOLT</t>
  </si>
  <si>
    <t>REFLETOR HOLOFOTE LED/BRANCO FRIO/200 W BIVOLT</t>
  </si>
  <si>
    <t>LAMPADA INCANDESCENTE A19, POTENCIA 100W, TENSÃO 220V,  BASE E27, 1350LM</t>
  </si>
  <si>
    <t>LAMPADA VAPOR METÁLICO BULBO OVOIDE B.I., POTENCIA 1000W, TENSÃO 220V, BASE E40</t>
  </si>
  <si>
    <t>LAMPADA VAPOR METÁLICO TUBULAR, POTENCIA 1000W, TENSÃO 220V, BASE E40</t>
  </si>
  <si>
    <t>LAMPADA VAPOR SÓDIO BULBO OVOIDE B.I., POTENCIA 150W, TENSÃO 220V, BASE E40, 1950k 15000 LM 24000HORAS</t>
  </si>
  <si>
    <t>LUMINÁRIA DE EMERGÊNCIA COM 30 LEDS, 3W, BIVOLT, COM ACENDIMENTO AUTOMÁTICO EM CASO DE FALTA DE ENERGIA ELÉTRICA, RECARREGÁVEL, COM AUTONOMIA MÍNIMA DE 6 HORAS, E ENCAIXE PARA FIXAÇÃO DE PAREDE.</t>
  </si>
  <si>
    <t xml:space="preserve">LUMINÁRIA DE EMERGÊNCIA COM DOIS PROJETORES DIRECIONÁVEIS DE LONGO ALCANCE, ACOPLADOS AO GABINETE FEITO DE EPÓXI ANTI-CHAMAS, CADA UM COM UMA LÂMPADA HALÓGENA DE 55W E 12V, E COM SUPORTE PARA FIXAÇÃO. TENSÃO DE ALIMENTAÇÃO 110/220V, COM ALIMENTAÇÃO SECUNDÁRIA POR BATERIA SELADA DE 12V E 36AH E AUTONOMIA DE NO MÍNIMO 3 HORAS. FLUXO LUMINOSO NOMINAL APÓS 5 MINUTOS DE APROXIMADAMENTE 950 LÚMENS CADA LÂMPADA A 1 METRO. </t>
  </si>
  <si>
    <t>LUMINÁRIA RETANGULAR ABERTA FEITA EM ALUMÍNIO ESTAMPADO PARA LÂMPADAS MISTA DE ATÉ 250 WATTS, BASE E27</t>
  </si>
  <si>
    <t>LUMINÁRIA RETANGULAR ABERTA FEITA EM ALUMÍNIO ESTAMPADO PARA LÂMPADAS MISTA DE ATÉ 500 WATTS, BASE E40</t>
  </si>
  <si>
    <t>REATOR ELETROMAGNÉTICO PARTIDA INSTANTANEA ALTO FATOR DE POTENCIA PARA LAMPADAS DE VAPOR DE SÓDIO 150W, CERTIFICADO PELO INMETRO</t>
  </si>
  <si>
    <t>REATOR ELETROMAGNETICO PARTIDA INSTANTANEA ALTO FATOR DE POTENCIA PARA LAMPADAS DE VAPOR METÁLICO 1000W, CERTIFICADO PELO INMETRO</t>
  </si>
  <si>
    <t xml:space="preserve">LÂMPADA DE LED 9 W BULBO 60 6000 K </t>
  </si>
  <si>
    <t>LÂMPADA DE LED 15W BULBO 60 6.000 K</t>
  </si>
  <si>
    <t xml:space="preserve">LÂMPADA DE LED 30W HIGH POWER 65.000 K </t>
  </si>
  <si>
    <t>LÂMPADA DE LED 40 W HIGH POWER 65.000 K</t>
  </si>
  <si>
    <t>LÂMPADA DE LED 65 W SUPER LED ALTA POTÊNCIA 6.500 K</t>
  </si>
  <si>
    <t>LÂMPADA DE LED E-27 20W X 110/240V</t>
  </si>
  <si>
    <t>LÂMPADA VAPOR METÁLICO DE 70 W TUBULAR</t>
  </si>
  <si>
    <t>LÂMPADA VAPOR METÁLICO DE 150 W TUBULAR</t>
  </si>
  <si>
    <t>LÂMPADA VAPOR METÁLICO DE 250 W TUBULAR</t>
  </si>
  <si>
    <t>LÂMPADA VAPOR METÁLICO DE 400 W TUBULAR</t>
  </si>
  <si>
    <t>REATOR VAPOR METÁLICO DE 70 W TUBULAR ALTO FATOR DE POTÊNCIA</t>
  </si>
  <si>
    <t>REATOR VAPOR METÁLICO DE 150 W ALTO FATOR DE POTÊNCIA</t>
  </si>
  <si>
    <t>REATOR VAPOR METÁLICO DE 250 W ALTO FATOR DE POTÊNCIA</t>
  </si>
  <si>
    <t>REATOR VAPOR METÁLICO DE 400 W ALTO FATOR DE POTÊNCIA</t>
  </si>
  <si>
    <t>LÂMPADA TUBULAR LED 9 W 6.500 K</t>
  </si>
  <si>
    <t>LÂMPADA TUBULAR LED 18 W 6.500 K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</si>
  <si>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</si>
  <si>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</si>
  <si>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</si>
  <si>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</si>
  <si>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</si>
  <si>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</si>
  <si>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</si>
  <si>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</si>
  <si>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</si>
  <si>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</si>
  <si>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</si>
  <si>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</si>
  <si>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</si>
  <si>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</si>
  <si>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</si>
  <si>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</si>
  <si>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</si>
  <si>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</si>
  <si>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</si>
  <si>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</si>
  <si>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</si>
  <si>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</si>
  <si>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</si>
  <si>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</si>
  <si>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</si>
  <si>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</si>
  <si>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</si>
  <si>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</si>
  <si>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</si>
  <si>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</si>
  <si>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</si>
  <si>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</si>
  <si>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</si>
  <si>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</si>
  <si>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</si>
  <si>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</si>
  <si>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</si>
  <si>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</si>
  <si>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</si>
  <si>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BRAÇO P/ LUMINÁRIA ABERTA 1" X 1M² (PADRÃO ENEL) OU 3mm -1m</t>
  </si>
  <si>
    <t>LAMPADA LED DE 13W BASE E27</t>
  </si>
  <si>
    <t>LAMPADA LED DE 20W BASE E27</t>
  </si>
  <si>
    <t>LAMPADA LED DE 30W BASE E27</t>
  </si>
  <si>
    <t>LAMPADA LED DE 40W BASE E27</t>
  </si>
  <si>
    <t>PAINEL DE LED PARA EMBUTIR 8W</t>
  </si>
  <si>
    <t>PAINEL DE LED SOBREPOR 8W</t>
  </si>
  <si>
    <t>PAINEL DE LED PARA EMBUTIR 12W</t>
  </si>
  <si>
    <t>PAINEL DE LED SOBREPOR 12W</t>
  </si>
  <si>
    <t>PAINEL DE LED PARA EMBUTIR 25W</t>
  </si>
  <si>
    <t>PAINEL DE LED SOBREPOR 25W</t>
  </si>
  <si>
    <t>PAINEL DE LED PARA EMBUTIR 36W</t>
  </si>
  <si>
    <t>PAINEL DE LED SOBREPOR 36W</t>
  </si>
  <si>
    <t>TOTAL</t>
  </si>
  <si>
    <t>CASA SERPAL</t>
  </si>
  <si>
    <t>HIDROELÉTRICA PADUANA</t>
  </si>
  <si>
    <t>MÉDIA ESTIMADA</t>
  </si>
  <si>
    <t>QUANT.</t>
  </si>
  <si>
    <t>QUANTIDADE MÍNIMA A SER ADQUIRIDA (SUPERIOR A 5%)</t>
  </si>
  <si>
    <t>UNIT.</t>
  </si>
  <si>
    <t>ELETRICA ITAOCARENSE</t>
  </si>
  <si>
    <t xml:space="preserve">   Município de Santo Antônio de Pádua</t>
  </si>
  <si>
    <t xml:space="preserve">MÉDIA </t>
  </si>
  <si>
    <t>MÉDIA DO BANCO DE PREÇOS</t>
  </si>
  <si>
    <t>-</t>
  </si>
</sst>
</file>

<file path=xl/styles.xml><?xml version="1.0" encoding="utf-8"?>
<styleSheet xmlns="http://schemas.openxmlformats.org/spreadsheetml/2006/main">
  <numFmts count="1">
    <numFmt numFmtId="164" formatCode="&quot;R$&quot;\ #,##0.00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Times New Roman"/>
      <family val="1"/>
    </font>
    <font>
      <b/>
      <sz val="16"/>
      <color indexed="8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4" fillId="0" borderId="0" xfId="0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 shrinkToFi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 shrinkToFit="1"/>
    </xf>
    <xf numFmtId="164" fontId="4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2" borderId="1" xfId="0" applyNumberFormat="1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257735</xdr:colOff>
      <xdr:row>1</xdr:row>
      <xdr:rowOff>345702</xdr:rowOff>
    </xdr:from>
    <xdr:to>
      <xdr:col>2</xdr:col>
      <xdr:colOff>140308</xdr:colOff>
      <xdr:row>3</xdr:row>
      <xdr:rowOff>219076</xdr:rowOff>
    </xdr:to>
    <xdr:pic>
      <xdr:nvPicPr>
        <xdr:cNvPr id="3" name="Picture 3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7335" y="345702"/>
          <a:ext cx="901748" cy="959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3"/>
  <sheetViews>
    <sheetView tabSelected="1" view="pageBreakPreview" zoomScale="55" zoomScaleNormal="55" zoomScaleSheetLayoutView="55" workbookViewId="0">
      <selection activeCell="I7" sqref="I7"/>
    </sheetView>
  </sheetViews>
  <sheetFormatPr defaultRowHeight="20.25"/>
  <cols>
    <col min="1" max="1" width="9.28515625" style="13" bestFit="1" customWidth="1"/>
    <col min="2" max="2" width="13.7109375" style="13" bestFit="1" customWidth="1"/>
    <col min="3" max="3" width="25.5703125" style="13" customWidth="1"/>
    <col min="4" max="4" width="6.85546875" style="1" bestFit="1" customWidth="1"/>
    <col min="5" max="5" width="73.28515625" style="1" customWidth="1"/>
    <col min="6" max="6" width="14.7109375" style="1" bestFit="1" customWidth="1"/>
    <col min="7" max="7" width="20.42578125" style="1" bestFit="1" customWidth="1"/>
    <col min="8" max="8" width="14.7109375" style="1" bestFit="1" customWidth="1"/>
    <col min="9" max="9" width="20.42578125" style="1" bestFit="1" customWidth="1"/>
    <col min="10" max="10" width="14.7109375" style="1" bestFit="1" customWidth="1"/>
    <col min="11" max="11" width="20.42578125" style="1" bestFit="1" customWidth="1"/>
    <col min="12" max="12" width="21.140625" style="23" customWidth="1"/>
    <col min="13" max="13" width="21.140625" style="1" customWidth="1"/>
    <col min="14" max="14" width="20" style="1" customWidth="1"/>
    <col min="15" max="15" width="23.5703125" style="1" customWidth="1"/>
    <col min="16" max="16384" width="9.140625" style="1"/>
  </cols>
  <sheetData>
    <row r="1" spans="1:15" ht="24.75" customHeight="1">
      <c r="A1" s="17" t="s">
        <v>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>
      <c r="A2" s="18" t="s">
        <v>11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ht="28.5" customHeight="1">
      <c r="A3" s="19" t="s">
        <v>105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 ht="28.5" customHeight="1">
      <c r="A4" s="18" t="s">
        <v>12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ht="28.5" customHeight="1">
      <c r="A5" s="18" t="s">
        <v>100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5" ht="50.25" customHeight="1">
      <c r="A6" s="16" t="s">
        <v>0</v>
      </c>
      <c r="B6" s="16" t="s">
        <v>101</v>
      </c>
      <c r="C6" s="15" t="s">
        <v>102</v>
      </c>
      <c r="D6" s="14" t="s">
        <v>3</v>
      </c>
      <c r="E6" s="14" t="s">
        <v>1</v>
      </c>
      <c r="F6" s="14" t="s">
        <v>98</v>
      </c>
      <c r="G6" s="14"/>
      <c r="H6" s="20" t="s">
        <v>99</v>
      </c>
      <c r="I6" s="20"/>
      <c r="J6" s="20" t="s">
        <v>104</v>
      </c>
      <c r="K6" s="20"/>
      <c r="L6" s="20" t="s">
        <v>107</v>
      </c>
      <c r="M6" s="20"/>
      <c r="N6" s="20" t="s">
        <v>106</v>
      </c>
      <c r="O6" s="20"/>
    </row>
    <row r="7" spans="1:15" ht="65.25" customHeight="1">
      <c r="A7" s="16"/>
      <c r="B7" s="16"/>
      <c r="C7" s="15"/>
      <c r="D7" s="14"/>
      <c r="E7" s="14"/>
      <c r="F7" s="2" t="s">
        <v>103</v>
      </c>
      <c r="G7" s="2" t="s">
        <v>97</v>
      </c>
      <c r="H7" s="2" t="s">
        <v>103</v>
      </c>
      <c r="I7" s="2" t="s">
        <v>97</v>
      </c>
      <c r="J7" s="2" t="s">
        <v>103</v>
      </c>
      <c r="K7" s="2" t="s">
        <v>97</v>
      </c>
      <c r="L7" s="2" t="s">
        <v>103</v>
      </c>
      <c r="M7" s="2" t="s">
        <v>97</v>
      </c>
      <c r="N7" s="2" t="s">
        <v>103</v>
      </c>
      <c r="O7" s="2" t="s">
        <v>97</v>
      </c>
    </row>
    <row r="8" spans="1:15" ht="40.5">
      <c r="A8" s="3" t="s">
        <v>2</v>
      </c>
      <c r="B8" s="3">
        <v>465</v>
      </c>
      <c r="C8" s="4">
        <f>ROUNDUP((0.05*B8),0)</f>
        <v>24</v>
      </c>
      <c r="D8" s="5" t="s">
        <v>10</v>
      </c>
      <c r="E8" s="6" t="s">
        <v>84</v>
      </c>
      <c r="F8" s="7">
        <v>65</v>
      </c>
      <c r="G8" s="7">
        <f>(B8*F8)</f>
        <v>30225</v>
      </c>
      <c r="H8" s="7">
        <v>34</v>
      </c>
      <c r="I8" s="7">
        <f>(B8*H8)</f>
        <v>15810</v>
      </c>
      <c r="J8" s="7">
        <v>40</v>
      </c>
      <c r="K8" s="7">
        <f>(B8*J8)</f>
        <v>18600</v>
      </c>
      <c r="L8" s="22">
        <v>98</v>
      </c>
      <c r="M8" s="7">
        <f>B8*L8</f>
        <v>45570</v>
      </c>
      <c r="N8" s="7">
        <f>ROUND(AVERAGE(F8,H8,J8,L8),2)</f>
        <v>59.25</v>
      </c>
      <c r="O8" s="7">
        <f>(B8*N8)</f>
        <v>27551.25</v>
      </c>
    </row>
    <row r="9" spans="1:15" ht="26.25" customHeight="1">
      <c r="A9" s="3" t="s">
        <v>4</v>
      </c>
      <c r="B9" s="3">
        <v>950</v>
      </c>
      <c r="C9" s="4">
        <f t="shared" ref="C9:C52" si="0">ROUNDUP((0.05*B9),0)</f>
        <v>48</v>
      </c>
      <c r="D9" s="5" t="s">
        <v>10</v>
      </c>
      <c r="E9" s="8" t="s">
        <v>85</v>
      </c>
      <c r="F9" s="7">
        <v>15</v>
      </c>
      <c r="G9" s="7">
        <f t="shared" ref="G9:G52" si="1">(B9*F9)</f>
        <v>14250</v>
      </c>
      <c r="H9" s="7">
        <v>22.8</v>
      </c>
      <c r="I9" s="7">
        <f t="shared" ref="I9:I52" si="2">(B9*H9)</f>
        <v>21660</v>
      </c>
      <c r="J9" s="7">
        <v>14.7</v>
      </c>
      <c r="K9" s="7">
        <f t="shared" ref="K9:K52" si="3">(B9*J9)</f>
        <v>13965</v>
      </c>
      <c r="L9" s="22" t="s">
        <v>108</v>
      </c>
      <c r="M9" s="7"/>
      <c r="N9" s="7">
        <f>ROUND(AVERAGE(F9,H9,J9,L9),2)</f>
        <v>17.5</v>
      </c>
      <c r="O9" s="7">
        <f t="shared" ref="O9:O52" si="4">(B9*N9)</f>
        <v>16625</v>
      </c>
    </row>
    <row r="10" spans="1:15" ht="26.25" customHeight="1">
      <c r="A10" s="3" t="s">
        <v>5</v>
      </c>
      <c r="B10" s="3">
        <v>1100</v>
      </c>
      <c r="C10" s="4">
        <f t="shared" si="0"/>
        <v>55</v>
      </c>
      <c r="D10" s="5" t="s">
        <v>10</v>
      </c>
      <c r="E10" s="6" t="s">
        <v>86</v>
      </c>
      <c r="F10" s="7">
        <v>30</v>
      </c>
      <c r="G10" s="7">
        <f t="shared" si="1"/>
        <v>33000</v>
      </c>
      <c r="H10" s="7">
        <v>36</v>
      </c>
      <c r="I10" s="7">
        <f t="shared" si="2"/>
        <v>39600</v>
      </c>
      <c r="J10" s="7">
        <v>20</v>
      </c>
      <c r="K10" s="7">
        <f t="shared" si="3"/>
        <v>22000</v>
      </c>
      <c r="L10" s="22">
        <v>29.9</v>
      </c>
      <c r="M10" s="7">
        <f t="shared" ref="M10:M50" si="5">B10*L10</f>
        <v>32890</v>
      </c>
      <c r="N10" s="7">
        <f t="shared" ref="N10:N52" si="6">ROUND(AVERAGE(F10,H10,J10,L10),2)</f>
        <v>28.98</v>
      </c>
      <c r="O10" s="7">
        <f t="shared" si="4"/>
        <v>31878</v>
      </c>
    </row>
    <row r="11" spans="1:15" ht="26.25" customHeight="1">
      <c r="A11" s="3" t="s">
        <v>6</v>
      </c>
      <c r="B11" s="3">
        <v>1655</v>
      </c>
      <c r="C11" s="4">
        <f t="shared" si="0"/>
        <v>83</v>
      </c>
      <c r="D11" s="5" t="s">
        <v>10</v>
      </c>
      <c r="E11" s="6" t="s">
        <v>87</v>
      </c>
      <c r="F11" s="7">
        <v>60</v>
      </c>
      <c r="G11" s="7">
        <f t="shared" si="1"/>
        <v>99300</v>
      </c>
      <c r="H11" s="7">
        <v>74</v>
      </c>
      <c r="I11" s="7">
        <f t="shared" si="2"/>
        <v>122470</v>
      </c>
      <c r="J11" s="7">
        <v>31.9</v>
      </c>
      <c r="K11" s="7">
        <f t="shared" si="3"/>
        <v>52794.5</v>
      </c>
      <c r="L11" s="22" t="s">
        <v>108</v>
      </c>
      <c r="M11" s="7"/>
      <c r="N11" s="7">
        <f t="shared" si="6"/>
        <v>55.3</v>
      </c>
      <c r="O11" s="7">
        <f t="shared" si="4"/>
        <v>91521.5</v>
      </c>
    </row>
    <row r="12" spans="1:15" ht="26.25" customHeight="1">
      <c r="A12" s="3" t="s">
        <v>7</v>
      </c>
      <c r="B12" s="3">
        <v>1095</v>
      </c>
      <c r="C12" s="4">
        <f t="shared" si="0"/>
        <v>55</v>
      </c>
      <c r="D12" s="5" t="s">
        <v>10</v>
      </c>
      <c r="E12" s="6" t="s">
        <v>88</v>
      </c>
      <c r="F12" s="7">
        <v>80</v>
      </c>
      <c r="G12" s="7">
        <f t="shared" si="1"/>
        <v>87600</v>
      </c>
      <c r="H12" s="7">
        <v>102</v>
      </c>
      <c r="I12" s="7">
        <f t="shared" si="2"/>
        <v>111690</v>
      </c>
      <c r="J12" s="7">
        <v>47.35</v>
      </c>
      <c r="K12" s="7">
        <f t="shared" si="3"/>
        <v>51848.25</v>
      </c>
      <c r="L12" s="22">
        <v>49.5</v>
      </c>
      <c r="M12" s="7">
        <f t="shared" si="5"/>
        <v>54202.5</v>
      </c>
      <c r="N12" s="7">
        <f t="shared" si="6"/>
        <v>69.709999999999994</v>
      </c>
      <c r="O12" s="7">
        <f t="shared" si="4"/>
        <v>76332.45</v>
      </c>
    </row>
    <row r="13" spans="1:15" ht="41.25" customHeight="1">
      <c r="A13" s="3" t="s">
        <v>8</v>
      </c>
      <c r="B13" s="3">
        <v>465</v>
      </c>
      <c r="C13" s="4">
        <f t="shared" si="0"/>
        <v>24</v>
      </c>
      <c r="D13" s="5" t="s">
        <v>10</v>
      </c>
      <c r="E13" s="8" t="s">
        <v>19</v>
      </c>
      <c r="F13" s="7">
        <v>7</v>
      </c>
      <c r="G13" s="7">
        <f t="shared" si="1"/>
        <v>3255</v>
      </c>
      <c r="H13" s="7">
        <v>12</v>
      </c>
      <c r="I13" s="7">
        <f t="shared" si="2"/>
        <v>5580</v>
      </c>
      <c r="J13" s="7">
        <v>8</v>
      </c>
      <c r="K13" s="7">
        <f t="shared" si="3"/>
        <v>3720</v>
      </c>
      <c r="L13" s="22" t="s">
        <v>108</v>
      </c>
      <c r="M13" s="7"/>
      <c r="N13" s="7">
        <f t="shared" si="6"/>
        <v>9</v>
      </c>
      <c r="O13" s="7">
        <f t="shared" si="4"/>
        <v>4185</v>
      </c>
    </row>
    <row r="14" spans="1:15" ht="41.25" customHeight="1">
      <c r="A14" s="3" t="s">
        <v>45</v>
      </c>
      <c r="B14" s="3">
        <v>250</v>
      </c>
      <c r="C14" s="4">
        <f t="shared" si="0"/>
        <v>13</v>
      </c>
      <c r="D14" s="5" t="s">
        <v>10</v>
      </c>
      <c r="E14" s="8" t="s">
        <v>20</v>
      </c>
      <c r="F14" s="7">
        <v>497</v>
      </c>
      <c r="G14" s="7">
        <f t="shared" si="1"/>
        <v>124250</v>
      </c>
      <c r="H14" s="7">
        <v>385</v>
      </c>
      <c r="I14" s="7">
        <f t="shared" si="2"/>
        <v>96250</v>
      </c>
      <c r="J14" s="7">
        <v>400</v>
      </c>
      <c r="K14" s="7">
        <f t="shared" si="3"/>
        <v>100000</v>
      </c>
      <c r="L14" s="22" t="s">
        <v>108</v>
      </c>
      <c r="M14" s="7"/>
      <c r="N14" s="7">
        <f t="shared" si="6"/>
        <v>427.33</v>
      </c>
      <c r="O14" s="7">
        <f t="shared" si="4"/>
        <v>106832.5</v>
      </c>
    </row>
    <row r="15" spans="1:15" ht="41.25" customHeight="1">
      <c r="A15" s="3" t="s">
        <v>46</v>
      </c>
      <c r="B15" s="3">
        <v>330</v>
      </c>
      <c r="C15" s="4">
        <f t="shared" si="0"/>
        <v>17</v>
      </c>
      <c r="D15" s="5" t="s">
        <v>10</v>
      </c>
      <c r="E15" s="8" t="s">
        <v>21</v>
      </c>
      <c r="F15" s="7">
        <v>495</v>
      </c>
      <c r="G15" s="7">
        <f t="shared" si="1"/>
        <v>163350</v>
      </c>
      <c r="H15" s="7">
        <v>385</v>
      </c>
      <c r="I15" s="7">
        <f t="shared" si="2"/>
        <v>127050</v>
      </c>
      <c r="J15" s="7">
        <v>400</v>
      </c>
      <c r="K15" s="7">
        <f t="shared" si="3"/>
        <v>132000</v>
      </c>
      <c r="L15" s="22">
        <v>143.33000000000001</v>
      </c>
      <c r="M15" s="7">
        <f t="shared" si="5"/>
        <v>47298.9</v>
      </c>
      <c r="N15" s="7">
        <f t="shared" si="6"/>
        <v>355.83</v>
      </c>
      <c r="O15" s="7">
        <f t="shared" si="4"/>
        <v>117423.9</v>
      </c>
    </row>
    <row r="16" spans="1:15" ht="66" customHeight="1">
      <c r="A16" s="3" t="s">
        <v>47</v>
      </c>
      <c r="B16" s="3">
        <v>275</v>
      </c>
      <c r="C16" s="4">
        <f t="shared" si="0"/>
        <v>14</v>
      </c>
      <c r="D16" s="5" t="s">
        <v>10</v>
      </c>
      <c r="E16" s="8" t="s">
        <v>22</v>
      </c>
      <c r="F16" s="7">
        <v>35</v>
      </c>
      <c r="G16" s="7">
        <f t="shared" si="1"/>
        <v>9625</v>
      </c>
      <c r="H16" s="7">
        <v>55</v>
      </c>
      <c r="I16" s="7">
        <f t="shared" si="2"/>
        <v>15125</v>
      </c>
      <c r="J16" s="7">
        <v>55</v>
      </c>
      <c r="K16" s="7">
        <f t="shared" si="3"/>
        <v>15125</v>
      </c>
      <c r="L16" s="22">
        <v>27.51</v>
      </c>
      <c r="M16" s="7">
        <f t="shared" si="5"/>
        <v>7565.25</v>
      </c>
      <c r="N16" s="7">
        <f t="shared" si="6"/>
        <v>43.13</v>
      </c>
      <c r="O16" s="7">
        <f t="shared" si="4"/>
        <v>11860.75</v>
      </c>
    </row>
    <row r="17" spans="1:15" ht="97.5" customHeight="1">
      <c r="A17" s="3" t="s">
        <v>48</v>
      </c>
      <c r="B17" s="3">
        <v>249</v>
      </c>
      <c r="C17" s="4">
        <f t="shared" si="0"/>
        <v>13</v>
      </c>
      <c r="D17" s="5" t="s">
        <v>10</v>
      </c>
      <c r="E17" s="8" t="s">
        <v>23</v>
      </c>
      <c r="F17" s="7">
        <v>40</v>
      </c>
      <c r="G17" s="7">
        <f t="shared" si="1"/>
        <v>9960</v>
      </c>
      <c r="H17" s="7">
        <v>42</v>
      </c>
      <c r="I17" s="7">
        <f t="shared" si="2"/>
        <v>10458</v>
      </c>
      <c r="J17" s="7">
        <v>44</v>
      </c>
      <c r="K17" s="7">
        <f t="shared" si="3"/>
        <v>10956</v>
      </c>
      <c r="L17" s="22">
        <v>60.8</v>
      </c>
      <c r="M17" s="7">
        <f t="shared" si="5"/>
        <v>15139.199999999999</v>
      </c>
      <c r="N17" s="7">
        <f t="shared" si="6"/>
        <v>46.7</v>
      </c>
      <c r="O17" s="7">
        <f t="shared" si="4"/>
        <v>11628.300000000001</v>
      </c>
    </row>
    <row r="18" spans="1:15" ht="222" customHeight="1">
      <c r="A18" s="3" t="s">
        <v>49</v>
      </c>
      <c r="B18" s="3">
        <v>130</v>
      </c>
      <c r="C18" s="4">
        <f t="shared" si="0"/>
        <v>7</v>
      </c>
      <c r="D18" s="5" t="s">
        <v>10</v>
      </c>
      <c r="E18" s="8" t="s">
        <v>24</v>
      </c>
      <c r="F18" s="7">
        <v>490</v>
      </c>
      <c r="G18" s="7">
        <f t="shared" si="1"/>
        <v>63700</v>
      </c>
      <c r="H18" s="7">
        <v>298</v>
      </c>
      <c r="I18" s="7">
        <f t="shared" si="2"/>
        <v>38740</v>
      </c>
      <c r="J18" s="7">
        <v>330</v>
      </c>
      <c r="K18" s="7">
        <f t="shared" si="3"/>
        <v>42900</v>
      </c>
      <c r="L18" s="22"/>
      <c r="M18" s="7">
        <f t="shared" si="5"/>
        <v>0</v>
      </c>
      <c r="N18" s="7">
        <f t="shared" si="6"/>
        <v>372.67</v>
      </c>
      <c r="O18" s="7">
        <f t="shared" si="4"/>
        <v>48447.1</v>
      </c>
    </row>
    <row r="19" spans="1:15" ht="77.25" customHeight="1">
      <c r="A19" s="3" t="s">
        <v>50</v>
      </c>
      <c r="B19" s="3">
        <v>415</v>
      </c>
      <c r="C19" s="4">
        <f t="shared" si="0"/>
        <v>21</v>
      </c>
      <c r="D19" s="5" t="s">
        <v>10</v>
      </c>
      <c r="E19" s="9" t="s">
        <v>25</v>
      </c>
      <c r="F19" s="7">
        <v>65</v>
      </c>
      <c r="G19" s="7">
        <f t="shared" si="1"/>
        <v>26975</v>
      </c>
      <c r="H19" s="7">
        <v>55</v>
      </c>
      <c r="I19" s="7">
        <f t="shared" si="2"/>
        <v>22825</v>
      </c>
      <c r="J19" s="7">
        <v>98</v>
      </c>
      <c r="K19" s="7">
        <f t="shared" si="3"/>
        <v>40670</v>
      </c>
      <c r="L19" s="22" t="s">
        <v>108</v>
      </c>
      <c r="M19" s="7"/>
      <c r="N19" s="7">
        <f t="shared" si="6"/>
        <v>72.67</v>
      </c>
      <c r="O19" s="7">
        <f t="shared" si="4"/>
        <v>30158.05</v>
      </c>
    </row>
    <row r="20" spans="1:15" ht="75" customHeight="1">
      <c r="A20" s="3" t="s">
        <v>51</v>
      </c>
      <c r="B20" s="3">
        <v>520</v>
      </c>
      <c r="C20" s="4">
        <f t="shared" si="0"/>
        <v>26</v>
      </c>
      <c r="D20" s="5" t="s">
        <v>10</v>
      </c>
      <c r="E20" s="9" t="s">
        <v>26</v>
      </c>
      <c r="F20" s="7">
        <v>90</v>
      </c>
      <c r="G20" s="7">
        <f t="shared" si="1"/>
        <v>46800</v>
      </c>
      <c r="H20" s="7">
        <v>78</v>
      </c>
      <c r="I20" s="7">
        <f t="shared" si="2"/>
        <v>40560</v>
      </c>
      <c r="J20" s="7">
        <v>115</v>
      </c>
      <c r="K20" s="7">
        <f t="shared" si="3"/>
        <v>59800</v>
      </c>
      <c r="L20" s="22" t="s">
        <v>108</v>
      </c>
      <c r="M20" s="7"/>
      <c r="N20" s="7">
        <f t="shared" si="6"/>
        <v>94.33</v>
      </c>
      <c r="O20" s="7">
        <f t="shared" si="4"/>
        <v>49051.6</v>
      </c>
    </row>
    <row r="21" spans="1:15" ht="80.25" customHeight="1">
      <c r="A21" s="3" t="s">
        <v>52</v>
      </c>
      <c r="B21" s="3">
        <v>230</v>
      </c>
      <c r="C21" s="4">
        <f t="shared" si="0"/>
        <v>12</v>
      </c>
      <c r="D21" s="5" t="s">
        <v>10</v>
      </c>
      <c r="E21" s="8" t="s">
        <v>27</v>
      </c>
      <c r="F21" s="7">
        <v>80</v>
      </c>
      <c r="G21" s="7">
        <f t="shared" si="1"/>
        <v>18400</v>
      </c>
      <c r="H21" s="7">
        <v>84</v>
      </c>
      <c r="I21" s="7">
        <f t="shared" si="2"/>
        <v>19320</v>
      </c>
      <c r="J21" s="7">
        <v>98</v>
      </c>
      <c r="K21" s="7">
        <f t="shared" si="3"/>
        <v>22540</v>
      </c>
      <c r="L21" s="22">
        <v>85</v>
      </c>
      <c r="M21" s="7">
        <f t="shared" si="5"/>
        <v>19550</v>
      </c>
      <c r="N21" s="7">
        <f t="shared" si="6"/>
        <v>86.75</v>
      </c>
      <c r="O21" s="7">
        <f t="shared" si="4"/>
        <v>19952.5</v>
      </c>
    </row>
    <row r="22" spans="1:15" ht="93" customHeight="1">
      <c r="A22" s="3" t="s">
        <v>53</v>
      </c>
      <c r="B22" s="3">
        <v>620</v>
      </c>
      <c r="C22" s="4">
        <f t="shared" si="0"/>
        <v>31</v>
      </c>
      <c r="D22" s="5" t="s">
        <v>10</v>
      </c>
      <c r="E22" s="8" t="s">
        <v>28</v>
      </c>
      <c r="F22" s="7">
        <v>300</v>
      </c>
      <c r="G22" s="7">
        <f t="shared" si="1"/>
        <v>186000</v>
      </c>
      <c r="H22" s="7">
        <v>330</v>
      </c>
      <c r="I22" s="7">
        <f t="shared" si="2"/>
        <v>204600</v>
      </c>
      <c r="J22" s="7">
        <v>300</v>
      </c>
      <c r="K22" s="7">
        <f t="shared" si="3"/>
        <v>186000</v>
      </c>
      <c r="L22" s="22">
        <v>325</v>
      </c>
      <c r="M22" s="7">
        <f t="shared" si="5"/>
        <v>201500</v>
      </c>
      <c r="N22" s="7">
        <f t="shared" si="6"/>
        <v>313.75</v>
      </c>
      <c r="O22" s="7">
        <f t="shared" si="4"/>
        <v>194525</v>
      </c>
    </row>
    <row r="23" spans="1:15" ht="47.25" customHeight="1">
      <c r="A23" s="3" t="s">
        <v>54</v>
      </c>
      <c r="B23" s="3">
        <v>520</v>
      </c>
      <c r="C23" s="4">
        <f t="shared" si="0"/>
        <v>26</v>
      </c>
      <c r="D23" s="5" t="s">
        <v>10</v>
      </c>
      <c r="E23" s="8" t="s">
        <v>29</v>
      </c>
      <c r="F23" s="7">
        <v>10</v>
      </c>
      <c r="G23" s="7">
        <f t="shared" si="1"/>
        <v>5200</v>
      </c>
      <c r="H23" s="7">
        <v>14</v>
      </c>
      <c r="I23" s="7">
        <f t="shared" si="2"/>
        <v>7280</v>
      </c>
      <c r="J23" s="7">
        <v>11.9</v>
      </c>
      <c r="K23" s="7">
        <f t="shared" si="3"/>
        <v>6188</v>
      </c>
      <c r="L23" s="22">
        <v>13.53</v>
      </c>
      <c r="M23" s="7">
        <f t="shared" si="5"/>
        <v>7035.5999999999995</v>
      </c>
      <c r="N23" s="7">
        <f t="shared" si="6"/>
        <v>12.36</v>
      </c>
      <c r="O23" s="7">
        <f t="shared" si="4"/>
        <v>6427.2</v>
      </c>
    </row>
    <row r="24" spans="1:15" ht="48.75" customHeight="1">
      <c r="A24" s="3" t="s">
        <v>55</v>
      </c>
      <c r="B24" s="3">
        <v>830</v>
      </c>
      <c r="C24" s="4">
        <f t="shared" si="0"/>
        <v>42</v>
      </c>
      <c r="D24" s="5" t="s">
        <v>10</v>
      </c>
      <c r="E24" s="8" t="s">
        <v>30</v>
      </c>
      <c r="F24" s="7">
        <v>18</v>
      </c>
      <c r="G24" s="7">
        <f t="shared" si="1"/>
        <v>14940</v>
      </c>
      <c r="H24" s="7">
        <v>28</v>
      </c>
      <c r="I24" s="7">
        <f t="shared" si="2"/>
        <v>23240</v>
      </c>
      <c r="J24" s="7">
        <v>17.3</v>
      </c>
      <c r="K24" s="7">
        <f t="shared" si="3"/>
        <v>14359</v>
      </c>
      <c r="L24" s="22">
        <v>17.46</v>
      </c>
      <c r="M24" s="7">
        <f t="shared" si="5"/>
        <v>14491.800000000001</v>
      </c>
      <c r="N24" s="7">
        <f t="shared" si="6"/>
        <v>20.190000000000001</v>
      </c>
      <c r="O24" s="7">
        <f t="shared" si="4"/>
        <v>16757.7</v>
      </c>
    </row>
    <row r="25" spans="1:15" ht="48.75" customHeight="1">
      <c r="A25" s="3" t="s">
        <v>56</v>
      </c>
      <c r="B25" s="3">
        <v>830</v>
      </c>
      <c r="C25" s="4">
        <f t="shared" si="0"/>
        <v>42</v>
      </c>
      <c r="D25" s="5" t="s">
        <v>10</v>
      </c>
      <c r="E25" s="8" t="s">
        <v>31</v>
      </c>
      <c r="F25" s="7">
        <v>60</v>
      </c>
      <c r="G25" s="7">
        <f t="shared" si="1"/>
        <v>49800</v>
      </c>
      <c r="H25" s="7">
        <v>74</v>
      </c>
      <c r="I25" s="7">
        <f t="shared" si="2"/>
        <v>61420</v>
      </c>
      <c r="J25" s="7">
        <v>52</v>
      </c>
      <c r="K25" s="7">
        <f t="shared" si="3"/>
        <v>43160</v>
      </c>
      <c r="L25" s="22">
        <v>40</v>
      </c>
      <c r="M25" s="7">
        <f t="shared" si="5"/>
        <v>33200</v>
      </c>
      <c r="N25" s="7">
        <f t="shared" si="6"/>
        <v>56.5</v>
      </c>
      <c r="O25" s="7">
        <f t="shared" si="4"/>
        <v>46895</v>
      </c>
    </row>
    <row r="26" spans="1:15" ht="49.5" customHeight="1">
      <c r="A26" s="3" t="s">
        <v>57</v>
      </c>
      <c r="B26" s="3">
        <v>950</v>
      </c>
      <c r="C26" s="4">
        <f t="shared" si="0"/>
        <v>48</v>
      </c>
      <c r="D26" s="5" t="s">
        <v>10</v>
      </c>
      <c r="E26" s="8" t="s">
        <v>32</v>
      </c>
      <c r="F26" s="7">
        <v>80</v>
      </c>
      <c r="G26" s="7">
        <f t="shared" si="1"/>
        <v>76000</v>
      </c>
      <c r="H26" s="7">
        <v>102</v>
      </c>
      <c r="I26" s="7">
        <f t="shared" si="2"/>
        <v>96900</v>
      </c>
      <c r="J26" s="7">
        <v>61.15</v>
      </c>
      <c r="K26" s="7">
        <f t="shared" si="3"/>
        <v>58092.5</v>
      </c>
      <c r="L26" s="22">
        <v>71.95</v>
      </c>
      <c r="M26" s="7">
        <f t="shared" si="5"/>
        <v>68352.5</v>
      </c>
      <c r="N26" s="7">
        <f t="shared" si="6"/>
        <v>78.78</v>
      </c>
      <c r="O26" s="7">
        <f t="shared" si="4"/>
        <v>74841</v>
      </c>
    </row>
    <row r="27" spans="1:15" ht="40.5">
      <c r="A27" s="3" t="s">
        <v>58</v>
      </c>
      <c r="B27" s="3">
        <v>1140</v>
      </c>
      <c r="C27" s="4">
        <f t="shared" si="0"/>
        <v>57</v>
      </c>
      <c r="D27" s="5" t="s">
        <v>10</v>
      </c>
      <c r="E27" s="8" t="s">
        <v>33</v>
      </c>
      <c r="F27" s="7">
        <v>135</v>
      </c>
      <c r="G27" s="7">
        <f t="shared" si="1"/>
        <v>153900</v>
      </c>
      <c r="H27" s="7">
        <v>175</v>
      </c>
      <c r="I27" s="7">
        <f t="shared" si="2"/>
        <v>199500</v>
      </c>
      <c r="J27" s="7">
        <v>230</v>
      </c>
      <c r="K27" s="7">
        <f t="shared" si="3"/>
        <v>262200</v>
      </c>
      <c r="L27" s="22" t="s">
        <v>108</v>
      </c>
      <c r="M27" s="7"/>
      <c r="N27" s="7">
        <f t="shared" si="6"/>
        <v>180</v>
      </c>
      <c r="O27" s="7">
        <f t="shared" si="4"/>
        <v>205200</v>
      </c>
    </row>
    <row r="28" spans="1:15" ht="28.5" customHeight="1">
      <c r="A28" s="3" t="s">
        <v>59</v>
      </c>
      <c r="B28" s="3">
        <v>460</v>
      </c>
      <c r="C28" s="4">
        <f t="shared" si="0"/>
        <v>23</v>
      </c>
      <c r="D28" s="5" t="s">
        <v>10</v>
      </c>
      <c r="E28" s="8" t="s">
        <v>34</v>
      </c>
      <c r="F28" s="7">
        <v>30</v>
      </c>
      <c r="G28" s="7">
        <f t="shared" si="1"/>
        <v>13800</v>
      </c>
      <c r="H28" s="7">
        <v>40</v>
      </c>
      <c r="I28" s="7">
        <f t="shared" si="2"/>
        <v>18400</v>
      </c>
      <c r="J28" s="7">
        <v>34</v>
      </c>
      <c r="K28" s="7">
        <f t="shared" si="3"/>
        <v>15640</v>
      </c>
      <c r="L28" s="22">
        <v>57.42</v>
      </c>
      <c r="M28" s="7">
        <f t="shared" si="5"/>
        <v>26413.200000000001</v>
      </c>
      <c r="N28" s="7">
        <f t="shared" si="6"/>
        <v>40.36</v>
      </c>
      <c r="O28" s="7">
        <f t="shared" si="4"/>
        <v>18565.599999999999</v>
      </c>
    </row>
    <row r="29" spans="1:15" ht="28.5" customHeight="1">
      <c r="A29" s="3" t="s">
        <v>60</v>
      </c>
      <c r="B29" s="3">
        <v>310</v>
      </c>
      <c r="C29" s="4">
        <f t="shared" si="0"/>
        <v>16</v>
      </c>
      <c r="D29" s="5" t="s">
        <v>10</v>
      </c>
      <c r="E29" s="8" t="s">
        <v>35</v>
      </c>
      <c r="F29" s="7">
        <v>70</v>
      </c>
      <c r="G29" s="7">
        <f t="shared" si="1"/>
        <v>21700</v>
      </c>
      <c r="H29" s="7">
        <v>68</v>
      </c>
      <c r="I29" s="7">
        <f t="shared" si="2"/>
        <v>21080</v>
      </c>
      <c r="J29" s="7">
        <v>77</v>
      </c>
      <c r="K29" s="7">
        <f t="shared" si="3"/>
        <v>23870</v>
      </c>
      <c r="L29" s="22"/>
      <c r="M29" s="7">
        <f t="shared" si="5"/>
        <v>0</v>
      </c>
      <c r="N29" s="7">
        <f t="shared" si="6"/>
        <v>71.67</v>
      </c>
      <c r="O29" s="7">
        <f t="shared" si="4"/>
        <v>22217.7</v>
      </c>
    </row>
    <row r="30" spans="1:15" ht="28.5" customHeight="1">
      <c r="A30" s="3" t="s">
        <v>61</v>
      </c>
      <c r="B30" s="3">
        <v>3100</v>
      </c>
      <c r="C30" s="4">
        <f t="shared" si="0"/>
        <v>155</v>
      </c>
      <c r="D30" s="5" t="s">
        <v>10</v>
      </c>
      <c r="E30" s="8" t="s">
        <v>36</v>
      </c>
      <c r="F30" s="7">
        <v>70</v>
      </c>
      <c r="G30" s="7">
        <f t="shared" si="1"/>
        <v>217000</v>
      </c>
      <c r="H30" s="7">
        <v>57.7</v>
      </c>
      <c r="I30" s="7">
        <f t="shared" si="2"/>
        <v>178870</v>
      </c>
      <c r="J30" s="7">
        <v>50</v>
      </c>
      <c r="K30" s="7">
        <f t="shared" si="3"/>
        <v>155000</v>
      </c>
      <c r="L30" s="22">
        <v>45.08</v>
      </c>
      <c r="M30" s="7">
        <f t="shared" si="5"/>
        <v>139748</v>
      </c>
      <c r="N30" s="7">
        <f t="shared" si="6"/>
        <v>55.7</v>
      </c>
      <c r="O30" s="7">
        <f t="shared" si="4"/>
        <v>172670</v>
      </c>
    </row>
    <row r="31" spans="1:15" ht="28.5" customHeight="1">
      <c r="A31" s="3" t="s">
        <v>62</v>
      </c>
      <c r="B31" s="3">
        <v>190</v>
      </c>
      <c r="C31" s="4">
        <f t="shared" si="0"/>
        <v>10</v>
      </c>
      <c r="D31" s="5" t="s">
        <v>10</v>
      </c>
      <c r="E31" s="8" t="s">
        <v>37</v>
      </c>
      <c r="F31" s="7">
        <v>70</v>
      </c>
      <c r="G31" s="7">
        <f t="shared" si="1"/>
        <v>13300</v>
      </c>
      <c r="H31" s="7">
        <v>67.3</v>
      </c>
      <c r="I31" s="7">
        <f t="shared" si="2"/>
        <v>12787</v>
      </c>
      <c r="J31" s="7">
        <v>70</v>
      </c>
      <c r="K31" s="7">
        <f t="shared" si="3"/>
        <v>13300</v>
      </c>
      <c r="L31" s="22">
        <v>48.99</v>
      </c>
      <c r="M31" s="7">
        <f t="shared" si="5"/>
        <v>9308.1</v>
      </c>
      <c r="N31" s="7">
        <f t="shared" si="6"/>
        <v>64.069999999999993</v>
      </c>
      <c r="O31" s="7">
        <f t="shared" si="4"/>
        <v>12173.3</v>
      </c>
    </row>
    <row r="32" spans="1:15" ht="28.5" customHeight="1">
      <c r="A32" s="3" t="s">
        <v>63</v>
      </c>
      <c r="B32" s="3">
        <v>495</v>
      </c>
      <c r="C32" s="4">
        <f t="shared" si="0"/>
        <v>25</v>
      </c>
      <c r="D32" s="5" t="s">
        <v>10</v>
      </c>
      <c r="E32" s="8" t="s">
        <v>38</v>
      </c>
      <c r="F32" s="7">
        <v>70</v>
      </c>
      <c r="G32" s="7">
        <f t="shared" si="1"/>
        <v>34650</v>
      </c>
      <c r="H32" s="7">
        <v>72</v>
      </c>
      <c r="I32" s="7">
        <f t="shared" si="2"/>
        <v>35640</v>
      </c>
      <c r="J32" s="7">
        <v>72</v>
      </c>
      <c r="K32" s="7">
        <f t="shared" si="3"/>
        <v>35640</v>
      </c>
      <c r="L32" s="22">
        <v>126.88</v>
      </c>
      <c r="M32" s="7">
        <f t="shared" si="5"/>
        <v>62805.599999999999</v>
      </c>
      <c r="N32" s="7">
        <f t="shared" si="6"/>
        <v>85.22</v>
      </c>
      <c r="O32" s="7">
        <f t="shared" si="4"/>
        <v>42183.9</v>
      </c>
    </row>
    <row r="33" spans="1:15" ht="40.5">
      <c r="A33" s="3" t="s">
        <v>64</v>
      </c>
      <c r="B33" s="3">
        <v>80</v>
      </c>
      <c r="C33" s="4">
        <f t="shared" si="0"/>
        <v>4</v>
      </c>
      <c r="D33" s="5" t="s">
        <v>10</v>
      </c>
      <c r="E33" s="8" t="s">
        <v>39</v>
      </c>
      <c r="F33" s="7">
        <v>85</v>
      </c>
      <c r="G33" s="7">
        <f t="shared" si="1"/>
        <v>6800</v>
      </c>
      <c r="H33" s="7">
        <v>68</v>
      </c>
      <c r="I33" s="7">
        <f t="shared" si="2"/>
        <v>5440</v>
      </c>
      <c r="J33" s="7">
        <v>80.150000000000006</v>
      </c>
      <c r="K33" s="7">
        <f t="shared" si="3"/>
        <v>6412</v>
      </c>
      <c r="L33" s="22" t="s">
        <v>108</v>
      </c>
      <c r="M33" s="7"/>
      <c r="N33" s="7">
        <f t="shared" si="6"/>
        <v>77.72</v>
      </c>
      <c r="O33" s="7">
        <f t="shared" si="4"/>
        <v>6217.6</v>
      </c>
    </row>
    <row r="34" spans="1:15" ht="40.5">
      <c r="A34" s="3" t="s">
        <v>65</v>
      </c>
      <c r="B34" s="3">
        <v>2280</v>
      </c>
      <c r="C34" s="4">
        <f t="shared" si="0"/>
        <v>114</v>
      </c>
      <c r="D34" s="5" t="s">
        <v>10</v>
      </c>
      <c r="E34" s="8" t="s">
        <v>40</v>
      </c>
      <c r="F34" s="7">
        <v>90</v>
      </c>
      <c r="G34" s="7">
        <f t="shared" si="1"/>
        <v>205200</v>
      </c>
      <c r="H34" s="7">
        <v>78</v>
      </c>
      <c r="I34" s="7">
        <f t="shared" si="2"/>
        <v>177840</v>
      </c>
      <c r="J34" s="7">
        <v>130</v>
      </c>
      <c r="K34" s="7">
        <f t="shared" si="3"/>
        <v>296400</v>
      </c>
      <c r="L34" s="22">
        <v>66.22</v>
      </c>
      <c r="M34" s="7">
        <f t="shared" si="5"/>
        <v>150981.6</v>
      </c>
      <c r="N34" s="7">
        <f t="shared" si="6"/>
        <v>91.06</v>
      </c>
      <c r="O34" s="7">
        <f t="shared" si="4"/>
        <v>207616.80000000002</v>
      </c>
    </row>
    <row r="35" spans="1:15" ht="40.5">
      <c r="A35" s="3" t="s">
        <v>66</v>
      </c>
      <c r="B35" s="3">
        <v>1780</v>
      </c>
      <c r="C35" s="4">
        <f t="shared" si="0"/>
        <v>89</v>
      </c>
      <c r="D35" s="5" t="s">
        <v>10</v>
      </c>
      <c r="E35" s="8" t="s">
        <v>41</v>
      </c>
      <c r="F35" s="7">
        <v>100</v>
      </c>
      <c r="G35" s="7">
        <f t="shared" si="1"/>
        <v>178000</v>
      </c>
      <c r="H35" s="7">
        <v>89</v>
      </c>
      <c r="I35" s="7">
        <f t="shared" si="2"/>
        <v>158420</v>
      </c>
      <c r="J35" s="7">
        <v>136</v>
      </c>
      <c r="K35" s="7">
        <f t="shared" si="3"/>
        <v>242080</v>
      </c>
      <c r="L35" s="22">
        <v>93.9</v>
      </c>
      <c r="M35" s="7">
        <f t="shared" si="5"/>
        <v>167142</v>
      </c>
      <c r="N35" s="7">
        <f t="shared" si="6"/>
        <v>104.73</v>
      </c>
      <c r="O35" s="7">
        <f t="shared" si="4"/>
        <v>186419.4</v>
      </c>
    </row>
    <row r="36" spans="1:15" ht="40.5">
      <c r="A36" s="3" t="s">
        <v>67</v>
      </c>
      <c r="B36" s="3">
        <v>980</v>
      </c>
      <c r="C36" s="4">
        <f t="shared" si="0"/>
        <v>49</v>
      </c>
      <c r="D36" s="5" t="s">
        <v>10</v>
      </c>
      <c r="E36" s="8" t="s">
        <v>42</v>
      </c>
      <c r="F36" s="7">
        <v>120</v>
      </c>
      <c r="G36" s="7">
        <f t="shared" si="1"/>
        <v>117600</v>
      </c>
      <c r="H36" s="7">
        <v>99</v>
      </c>
      <c r="I36" s="7">
        <f t="shared" si="2"/>
        <v>97020</v>
      </c>
      <c r="J36" s="7">
        <v>111</v>
      </c>
      <c r="K36" s="7">
        <f t="shared" si="3"/>
        <v>108780</v>
      </c>
      <c r="L36" s="22">
        <v>126.88</v>
      </c>
      <c r="M36" s="7">
        <f t="shared" si="5"/>
        <v>124342.39999999999</v>
      </c>
      <c r="N36" s="7">
        <f t="shared" si="6"/>
        <v>114.22</v>
      </c>
      <c r="O36" s="7">
        <f t="shared" si="4"/>
        <v>111935.6</v>
      </c>
    </row>
    <row r="37" spans="1:15" ht="26.25" customHeight="1">
      <c r="A37" s="3" t="s">
        <v>68</v>
      </c>
      <c r="B37" s="3">
        <v>370</v>
      </c>
      <c r="C37" s="4">
        <f t="shared" si="0"/>
        <v>19</v>
      </c>
      <c r="D37" s="5" t="s">
        <v>10</v>
      </c>
      <c r="E37" s="8" t="s">
        <v>43</v>
      </c>
      <c r="F37" s="7">
        <v>18</v>
      </c>
      <c r="G37" s="7">
        <f t="shared" si="1"/>
        <v>6660</v>
      </c>
      <c r="H37" s="7">
        <v>26</v>
      </c>
      <c r="I37" s="7">
        <f t="shared" si="2"/>
        <v>9620</v>
      </c>
      <c r="J37" s="7">
        <v>31</v>
      </c>
      <c r="K37" s="7">
        <f t="shared" si="3"/>
        <v>11470</v>
      </c>
      <c r="L37" s="22">
        <v>13.5</v>
      </c>
      <c r="M37" s="7">
        <f t="shared" si="5"/>
        <v>4995</v>
      </c>
      <c r="N37" s="7">
        <f t="shared" si="6"/>
        <v>22.13</v>
      </c>
      <c r="O37" s="7">
        <f t="shared" si="4"/>
        <v>8188.0999999999995</v>
      </c>
    </row>
    <row r="38" spans="1:15" ht="26.25" customHeight="1">
      <c r="A38" s="3" t="s">
        <v>69</v>
      </c>
      <c r="B38" s="3">
        <v>285</v>
      </c>
      <c r="C38" s="4">
        <f t="shared" si="0"/>
        <v>15</v>
      </c>
      <c r="D38" s="5" t="s">
        <v>10</v>
      </c>
      <c r="E38" s="8" t="s">
        <v>44</v>
      </c>
      <c r="F38" s="7">
        <v>20</v>
      </c>
      <c r="G38" s="7">
        <f t="shared" si="1"/>
        <v>5700</v>
      </c>
      <c r="H38" s="7">
        <v>29.8</v>
      </c>
      <c r="I38" s="7">
        <f t="shared" si="2"/>
        <v>8493</v>
      </c>
      <c r="J38" s="7">
        <v>91</v>
      </c>
      <c r="K38" s="7">
        <f t="shared" si="3"/>
        <v>25935</v>
      </c>
      <c r="L38" s="22"/>
      <c r="M38" s="7">
        <f t="shared" si="5"/>
        <v>0</v>
      </c>
      <c r="N38" s="7">
        <f t="shared" si="6"/>
        <v>46.93</v>
      </c>
      <c r="O38" s="7">
        <f t="shared" si="4"/>
        <v>13375.05</v>
      </c>
    </row>
    <row r="39" spans="1:15" ht="40.5">
      <c r="A39" s="3" t="s">
        <v>70</v>
      </c>
      <c r="B39" s="3">
        <v>195</v>
      </c>
      <c r="C39" s="4">
        <f t="shared" si="0"/>
        <v>10</v>
      </c>
      <c r="D39" s="5" t="s">
        <v>10</v>
      </c>
      <c r="E39" s="10" t="s">
        <v>13</v>
      </c>
      <c r="F39" s="7">
        <v>30</v>
      </c>
      <c r="G39" s="7">
        <f t="shared" si="1"/>
        <v>5850</v>
      </c>
      <c r="H39" s="7">
        <v>35</v>
      </c>
      <c r="I39" s="7">
        <f t="shared" si="2"/>
        <v>6825</v>
      </c>
      <c r="J39" s="7">
        <v>40</v>
      </c>
      <c r="K39" s="7">
        <f t="shared" si="3"/>
        <v>7800</v>
      </c>
      <c r="L39" s="22" t="s">
        <v>108</v>
      </c>
      <c r="M39" s="7"/>
      <c r="N39" s="7">
        <f t="shared" si="6"/>
        <v>35</v>
      </c>
      <c r="O39" s="7">
        <f t="shared" si="4"/>
        <v>6825</v>
      </c>
    </row>
    <row r="40" spans="1:15" ht="40.5">
      <c r="A40" s="3" t="s">
        <v>71</v>
      </c>
      <c r="B40" s="3">
        <v>190</v>
      </c>
      <c r="C40" s="4">
        <f t="shared" si="0"/>
        <v>10</v>
      </c>
      <c r="D40" s="5" t="s">
        <v>10</v>
      </c>
      <c r="E40" s="10" t="s">
        <v>14</v>
      </c>
      <c r="F40" s="7">
        <v>40</v>
      </c>
      <c r="G40" s="7">
        <f t="shared" si="1"/>
        <v>7600</v>
      </c>
      <c r="H40" s="7">
        <v>62</v>
      </c>
      <c r="I40" s="7">
        <f t="shared" si="2"/>
        <v>11780</v>
      </c>
      <c r="J40" s="7">
        <v>69</v>
      </c>
      <c r="K40" s="7">
        <f t="shared" si="3"/>
        <v>13110</v>
      </c>
      <c r="L40" s="22" t="s">
        <v>108</v>
      </c>
      <c r="M40" s="7"/>
      <c r="N40" s="7">
        <f t="shared" si="6"/>
        <v>57</v>
      </c>
      <c r="O40" s="7">
        <f t="shared" si="4"/>
        <v>10830</v>
      </c>
    </row>
    <row r="41" spans="1:15" ht="40.5">
      <c r="A41" s="3" t="s">
        <v>72</v>
      </c>
      <c r="B41" s="3">
        <v>265</v>
      </c>
      <c r="C41" s="4">
        <f t="shared" si="0"/>
        <v>14</v>
      </c>
      <c r="D41" s="5" t="s">
        <v>10</v>
      </c>
      <c r="E41" s="10" t="s">
        <v>15</v>
      </c>
      <c r="F41" s="7">
        <v>60</v>
      </c>
      <c r="G41" s="7">
        <f t="shared" si="1"/>
        <v>15900</v>
      </c>
      <c r="H41" s="7">
        <v>78</v>
      </c>
      <c r="I41" s="7">
        <f t="shared" si="2"/>
        <v>20670</v>
      </c>
      <c r="J41" s="7">
        <v>83.7</v>
      </c>
      <c r="K41" s="7">
        <f t="shared" si="3"/>
        <v>22180.5</v>
      </c>
      <c r="L41" s="22" t="s">
        <v>108</v>
      </c>
      <c r="M41" s="7"/>
      <c r="N41" s="7">
        <f t="shared" si="6"/>
        <v>73.900000000000006</v>
      </c>
      <c r="O41" s="7">
        <f t="shared" si="4"/>
        <v>19583.5</v>
      </c>
    </row>
    <row r="42" spans="1:15" ht="40.5">
      <c r="A42" s="3" t="s">
        <v>73</v>
      </c>
      <c r="B42" s="3">
        <v>315</v>
      </c>
      <c r="C42" s="4">
        <f t="shared" si="0"/>
        <v>16</v>
      </c>
      <c r="D42" s="5" t="s">
        <v>10</v>
      </c>
      <c r="E42" s="10" t="s">
        <v>16</v>
      </c>
      <c r="F42" s="7">
        <v>80</v>
      </c>
      <c r="G42" s="7">
        <f t="shared" si="1"/>
        <v>25200</v>
      </c>
      <c r="H42" s="7">
        <v>96</v>
      </c>
      <c r="I42" s="7">
        <f t="shared" si="2"/>
        <v>30240</v>
      </c>
      <c r="J42" s="7">
        <v>90</v>
      </c>
      <c r="K42" s="7">
        <f t="shared" si="3"/>
        <v>28350</v>
      </c>
      <c r="L42" s="22"/>
      <c r="M42" s="7">
        <f t="shared" si="5"/>
        <v>0</v>
      </c>
      <c r="N42" s="7">
        <f t="shared" si="6"/>
        <v>88.67</v>
      </c>
      <c r="O42" s="7">
        <f t="shared" si="4"/>
        <v>27931.05</v>
      </c>
    </row>
    <row r="43" spans="1:15" ht="40.5">
      <c r="A43" s="3" t="s">
        <v>74</v>
      </c>
      <c r="B43" s="3">
        <v>315</v>
      </c>
      <c r="C43" s="4">
        <f t="shared" si="0"/>
        <v>16</v>
      </c>
      <c r="D43" s="5" t="s">
        <v>10</v>
      </c>
      <c r="E43" s="10" t="s">
        <v>17</v>
      </c>
      <c r="F43" s="7">
        <v>150</v>
      </c>
      <c r="G43" s="7">
        <f t="shared" si="1"/>
        <v>47250</v>
      </c>
      <c r="H43" s="7">
        <v>185</v>
      </c>
      <c r="I43" s="7">
        <f t="shared" si="2"/>
        <v>58275</v>
      </c>
      <c r="J43" s="7">
        <v>198</v>
      </c>
      <c r="K43" s="7">
        <f t="shared" si="3"/>
        <v>62370</v>
      </c>
      <c r="L43" s="22">
        <v>102.95</v>
      </c>
      <c r="M43" s="7">
        <f t="shared" si="5"/>
        <v>32429.25</v>
      </c>
      <c r="N43" s="7">
        <f t="shared" si="6"/>
        <v>158.99</v>
      </c>
      <c r="O43" s="7">
        <f t="shared" si="4"/>
        <v>50081.850000000006</v>
      </c>
    </row>
    <row r="44" spans="1:15" ht="40.5">
      <c r="A44" s="3" t="s">
        <v>75</v>
      </c>
      <c r="B44" s="3">
        <v>215</v>
      </c>
      <c r="C44" s="4">
        <f t="shared" si="0"/>
        <v>11</v>
      </c>
      <c r="D44" s="5" t="s">
        <v>10</v>
      </c>
      <c r="E44" s="10" t="s">
        <v>18</v>
      </c>
      <c r="F44" s="7">
        <v>300</v>
      </c>
      <c r="G44" s="7">
        <f t="shared" si="1"/>
        <v>64500</v>
      </c>
      <c r="H44" s="7">
        <v>395</v>
      </c>
      <c r="I44" s="7">
        <f t="shared" si="2"/>
        <v>84925</v>
      </c>
      <c r="J44" s="7">
        <v>415</v>
      </c>
      <c r="K44" s="7">
        <f t="shared" si="3"/>
        <v>89225</v>
      </c>
      <c r="L44" s="22">
        <v>199.9</v>
      </c>
      <c r="M44" s="7">
        <f t="shared" si="5"/>
        <v>42978.5</v>
      </c>
      <c r="N44" s="7">
        <f t="shared" si="6"/>
        <v>327.48</v>
      </c>
      <c r="O44" s="7">
        <f t="shared" si="4"/>
        <v>70408.2</v>
      </c>
    </row>
    <row r="45" spans="1:15" ht="24.75" customHeight="1">
      <c r="A45" s="3" t="s">
        <v>76</v>
      </c>
      <c r="B45" s="3">
        <v>190</v>
      </c>
      <c r="C45" s="4">
        <f t="shared" si="0"/>
        <v>10</v>
      </c>
      <c r="D45" s="5" t="s">
        <v>10</v>
      </c>
      <c r="E45" s="11" t="s">
        <v>89</v>
      </c>
      <c r="F45" s="7">
        <v>35</v>
      </c>
      <c r="G45" s="7">
        <f t="shared" si="1"/>
        <v>6650</v>
      </c>
      <c r="H45" s="7">
        <v>28</v>
      </c>
      <c r="I45" s="7">
        <f t="shared" si="2"/>
        <v>5320</v>
      </c>
      <c r="J45" s="7">
        <v>25</v>
      </c>
      <c r="K45" s="7">
        <f t="shared" si="3"/>
        <v>4750</v>
      </c>
      <c r="L45" s="22" t="s">
        <v>108</v>
      </c>
      <c r="M45" s="7"/>
      <c r="N45" s="7">
        <f t="shared" si="6"/>
        <v>29.33</v>
      </c>
      <c r="O45" s="7">
        <f t="shared" si="4"/>
        <v>5572.7</v>
      </c>
    </row>
    <row r="46" spans="1:15" ht="24.75" customHeight="1">
      <c r="A46" s="3" t="s">
        <v>77</v>
      </c>
      <c r="B46" s="3">
        <v>190</v>
      </c>
      <c r="C46" s="4">
        <f t="shared" si="0"/>
        <v>10</v>
      </c>
      <c r="D46" s="5" t="s">
        <v>10</v>
      </c>
      <c r="E46" s="11" t="s">
        <v>90</v>
      </c>
      <c r="F46" s="7">
        <v>40</v>
      </c>
      <c r="G46" s="7">
        <f t="shared" si="1"/>
        <v>7600</v>
      </c>
      <c r="H46" s="7">
        <v>30</v>
      </c>
      <c r="I46" s="7">
        <f t="shared" si="2"/>
        <v>5700</v>
      </c>
      <c r="J46" s="7">
        <v>30.7</v>
      </c>
      <c r="K46" s="7">
        <f t="shared" si="3"/>
        <v>5833</v>
      </c>
      <c r="L46" s="22" t="s">
        <v>108</v>
      </c>
      <c r="M46" s="7"/>
      <c r="N46" s="7">
        <f t="shared" si="6"/>
        <v>33.57</v>
      </c>
      <c r="O46" s="7">
        <f t="shared" si="4"/>
        <v>6378.3</v>
      </c>
    </row>
    <row r="47" spans="1:15" ht="24.75" customHeight="1">
      <c r="A47" s="3" t="s">
        <v>78</v>
      </c>
      <c r="B47" s="3">
        <v>190</v>
      </c>
      <c r="C47" s="4">
        <f t="shared" si="0"/>
        <v>10</v>
      </c>
      <c r="D47" s="5" t="s">
        <v>10</v>
      </c>
      <c r="E47" s="11" t="s">
        <v>91</v>
      </c>
      <c r="F47" s="7">
        <v>30</v>
      </c>
      <c r="G47" s="7">
        <f t="shared" si="1"/>
        <v>5700</v>
      </c>
      <c r="H47" s="7">
        <v>42</v>
      </c>
      <c r="I47" s="7">
        <f t="shared" si="2"/>
        <v>7980</v>
      </c>
      <c r="J47" s="7">
        <v>40</v>
      </c>
      <c r="K47" s="7">
        <f t="shared" si="3"/>
        <v>7600</v>
      </c>
      <c r="L47" s="22">
        <v>26.74</v>
      </c>
      <c r="M47" s="7">
        <f t="shared" si="5"/>
        <v>5080.5999999999995</v>
      </c>
      <c r="N47" s="7">
        <f t="shared" si="6"/>
        <v>34.69</v>
      </c>
      <c r="O47" s="7">
        <f t="shared" si="4"/>
        <v>6591.0999999999995</v>
      </c>
    </row>
    <row r="48" spans="1:15" ht="24.75" customHeight="1">
      <c r="A48" s="3" t="s">
        <v>79</v>
      </c>
      <c r="B48" s="3">
        <v>205</v>
      </c>
      <c r="C48" s="4">
        <f t="shared" si="0"/>
        <v>11</v>
      </c>
      <c r="D48" s="5" t="s">
        <v>10</v>
      </c>
      <c r="E48" s="11" t="s">
        <v>92</v>
      </c>
      <c r="F48" s="7">
        <v>35</v>
      </c>
      <c r="G48" s="7">
        <f t="shared" si="1"/>
        <v>7175</v>
      </c>
      <c r="H48" s="7">
        <v>48</v>
      </c>
      <c r="I48" s="7">
        <f t="shared" si="2"/>
        <v>9840</v>
      </c>
      <c r="J48" s="7">
        <v>46</v>
      </c>
      <c r="K48" s="7">
        <f t="shared" si="3"/>
        <v>9430</v>
      </c>
      <c r="L48" s="22" t="s">
        <v>108</v>
      </c>
      <c r="M48" s="7"/>
      <c r="N48" s="7">
        <f t="shared" si="6"/>
        <v>43</v>
      </c>
      <c r="O48" s="7">
        <f t="shared" si="4"/>
        <v>8815</v>
      </c>
    </row>
    <row r="49" spans="1:15" ht="24.75" customHeight="1">
      <c r="A49" s="3" t="s">
        <v>80</v>
      </c>
      <c r="B49" s="3">
        <v>220</v>
      </c>
      <c r="C49" s="4">
        <f t="shared" si="0"/>
        <v>11</v>
      </c>
      <c r="D49" s="5" t="s">
        <v>10</v>
      </c>
      <c r="E49" s="11" t="s">
        <v>93</v>
      </c>
      <c r="F49" s="7">
        <v>60</v>
      </c>
      <c r="G49" s="7">
        <f t="shared" si="1"/>
        <v>13200</v>
      </c>
      <c r="H49" s="7">
        <v>69.900000000000006</v>
      </c>
      <c r="I49" s="7">
        <f t="shared" si="2"/>
        <v>15378.000000000002</v>
      </c>
      <c r="J49" s="7">
        <v>77</v>
      </c>
      <c r="K49" s="7">
        <f t="shared" si="3"/>
        <v>16940</v>
      </c>
      <c r="L49" s="22">
        <v>42.2</v>
      </c>
      <c r="M49" s="7">
        <f t="shared" si="5"/>
        <v>9284</v>
      </c>
      <c r="N49" s="7">
        <f t="shared" si="6"/>
        <v>62.28</v>
      </c>
      <c r="O49" s="7">
        <f t="shared" si="4"/>
        <v>13701.6</v>
      </c>
    </row>
    <row r="50" spans="1:15" ht="34.5" customHeight="1">
      <c r="A50" s="3" t="s">
        <v>81</v>
      </c>
      <c r="B50" s="3">
        <v>235</v>
      </c>
      <c r="C50" s="4">
        <f t="shared" si="0"/>
        <v>12</v>
      </c>
      <c r="D50" s="5" t="s">
        <v>10</v>
      </c>
      <c r="E50" s="11" t="s">
        <v>94</v>
      </c>
      <c r="F50" s="7">
        <v>70</v>
      </c>
      <c r="G50" s="7">
        <f t="shared" si="1"/>
        <v>16450</v>
      </c>
      <c r="H50" s="7">
        <v>72</v>
      </c>
      <c r="I50" s="7">
        <f t="shared" si="2"/>
        <v>16920</v>
      </c>
      <c r="J50" s="7">
        <v>78</v>
      </c>
      <c r="K50" s="7">
        <f t="shared" si="3"/>
        <v>18330</v>
      </c>
      <c r="L50" s="22">
        <v>43.67</v>
      </c>
      <c r="M50" s="7">
        <f t="shared" si="5"/>
        <v>10262.450000000001</v>
      </c>
      <c r="N50" s="7">
        <f t="shared" si="6"/>
        <v>65.92</v>
      </c>
      <c r="O50" s="7">
        <f t="shared" si="4"/>
        <v>15491.2</v>
      </c>
    </row>
    <row r="51" spans="1:15" ht="29.25" customHeight="1">
      <c r="A51" s="3" t="s">
        <v>82</v>
      </c>
      <c r="B51" s="3">
        <v>215</v>
      </c>
      <c r="C51" s="4">
        <f t="shared" si="0"/>
        <v>11</v>
      </c>
      <c r="D51" s="5" t="s">
        <v>10</v>
      </c>
      <c r="E51" s="11" t="s">
        <v>95</v>
      </c>
      <c r="F51" s="7">
        <v>70</v>
      </c>
      <c r="G51" s="7">
        <f t="shared" si="1"/>
        <v>15050</v>
      </c>
      <c r="H51" s="7">
        <v>145</v>
      </c>
      <c r="I51" s="7">
        <f t="shared" si="2"/>
        <v>31175</v>
      </c>
      <c r="J51" s="7">
        <v>150</v>
      </c>
      <c r="K51" s="7">
        <f t="shared" si="3"/>
        <v>32250</v>
      </c>
      <c r="L51" s="22" t="s">
        <v>108</v>
      </c>
      <c r="M51" s="7"/>
      <c r="N51" s="7">
        <f t="shared" si="6"/>
        <v>121.67</v>
      </c>
      <c r="O51" s="7">
        <f t="shared" si="4"/>
        <v>26159.05</v>
      </c>
    </row>
    <row r="52" spans="1:15" ht="48.75" customHeight="1">
      <c r="A52" s="3" t="s">
        <v>83</v>
      </c>
      <c r="B52" s="3">
        <v>225</v>
      </c>
      <c r="C52" s="4">
        <f t="shared" si="0"/>
        <v>12</v>
      </c>
      <c r="D52" s="5" t="s">
        <v>10</v>
      </c>
      <c r="E52" s="11" t="s">
        <v>96</v>
      </c>
      <c r="F52" s="7">
        <v>85</v>
      </c>
      <c r="G52" s="7">
        <f t="shared" si="1"/>
        <v>19125</v>
      </c>
      <c r="H52" s="7">
        <v>168</v>
      </c>
      <c r="I52" s="7">
        <f t="shared" si="2"/>
        <v>37800</v>
      </c>
      <c r="J52" s="7">
        <v>177</v>
      </c>
      <c r="K52" s="7">
        <f t="shared" si="3"/>
        <v>39825</v>
      </c>
      <c r="L52" s="22" t="s">
        <v>108</v>
      </c>
      <c r="M52" s="7"/>
      <c r="N52" s="7">
        <f t="shared" si="6"/>
        <v>143.33000000000001</v>
      </c>
      <c r="O52" s="7">
        <f t="shared" si="4"/>
        <v>32249.250000000004</v>
      </c>
    </row>
    <row r="53" spans="1:15" s="12" customFormat="1" ht="40.5" customHeight="1">
      <c r="A53" s="15" t="s">
        <v>97</v>
      </c>
      <c r="B53" s="15"/>
      <c r="C53" s="15"/>
      <c r="D53" s="15"/>
      <c r="E53" s="15"/>
      <c r="F53" s="21">
        <f>SUM(G8:G52)</f>
        <v>2294190</v>
      </c>
      <c r="G53" s="20"/>
      <c r="H53" s="21">
        <f>SUM(I8:I52)</f>
        <v>2346516</v>
      </c>
      <c r="I53" s="20"/>
      <c r="J53" s="21">
        <f>SUM(K8:K52)</f>
        <v>2449438.75</v>
      </c>
      <c r="K53" s="20"/>
      <c r="L53" s="21">
        <f>SUM(M8:M52)</f>
        <v>1332566.45</v>
      </c>
      <c r="M53" s="20"/>
      <c r="N53" s="21">
        <f>SUM(O8:O52)</f>
        <v>2290274.6500000004</v>
      </c>
      <c r="O53" s="20"/>
    </row>
  </sheetData>
  <mergeCells count="21">
    <mergeCell ref="N53:O53"/>
    <mergeCell ref="A53:E53"/>
    <mergeCell ref="F53:G53"/>
    <mergeCell ref="H53:I53"/>
    <mergeCell ref="J53:K53"/>
    <mergeCell ref="L53:M53"/>
    <mergeCell ref="D6:D7"/>
    <mergeCell ref="C6:C7"/>
    <mergeCell ref="B6:B7"/>
    <mergeCell ref="A6:A7"/>
    <mergeCell ref="A1:O1"/>
    <mergeCell ref="A2:O2"/>
    <mergeCell ref="A3:O3"/>
    <mergeCell ref="A4:O4"/>
    <mergeCell ref="A5:O5"/>
    <mergeCell ref="F6:G6"/>
    <mergeCell ref="H6:I6"/>
    <mergeCell ref="J6:K6"/>
    <mergeCell ref="N6:O6"/>
    <mergeCell ref="E6:E7"/>
    <mergeCell ref="L6:M6"/>
  </mergeCells>
  <pageMargins left="0.511811024" right="0.511811024" top="0.78740157499999996" bottom="0.78740157499999996" header="0.31496062000000002" footer="0.31496062000000002"/>
  <pageSetup paperSize="9" scale="41" orientation="landscape" r:id="rId1"/>
  <rowBreaks count="1" manualBreakCount="1">
    <brk id="2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2020</vt:lpstr>
      <vt:lpstr>'2020'!Area_de_impressao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ramon</cp:lastModifiedBy>
  <cp:lastPrinted>2020-07-30T16:21:31Z</cp:lastPrinted>
  <dcterms:created xsi:type="dcterms:W3CDTF">2008-02-18T16:06:41Z</dcterms:created>
  <dcterms:modified xsi:type="dcterms:W3CDTF">2020-07-30T16:21:53Z</dcterms:modified>
</cp:coreProperties>
</file>