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7935"/>
  </bookViews>
  <sheets>
    <sheet name="ANEXO" sheetId="24" r:id="rId1"/>
  </sheets>
  <definedNames>
    <definedName name="_xlnm.Print_Titles" localSheetId="0">ANEXO!$1:$10</definedName>
  </definedNames>
  <calcPr calcId="124519"/>
</workbook>
</file>

<file path=xl/calcChain.xml><?xml version="1.0" encoding="utf-8"?>
<calcChain xmlns="http://schemas.openxmlformats.org/spreadsheetml/2006/main">
  <c r="B63" i="24"/>
  <c r="B62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</calcChain>
</file>

<file path=xl/sharedStrings.xml><?xml version="1.0" encoding="utf-8"?>
<sst xmlns="http://schemas.openxmlformats.org/spreadsheetml/2006/main" count="183" uniqueCount="132">
  <si>
    <t>MUNICÍPIO DE SANTO ANTÔNIO DE PÁDUA</t>
  </si>
  <si>
    <t>Estado do Rio de Janeiro</t>
  </si>
  <si>
    <t>ITEM</t>
  </si>
  <si>
    <t>DESCRIÇÃO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</si>
  <si>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</si>
  <si>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</si>
  <si>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</si>
  <si>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</si>
  <si>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</si>
  <si>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</si>
  <si>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</si>
  <si>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</si>
  <si>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</si>
  <si>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</si>
  <si>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</si>
  <si>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</si>
  <si>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</si>
  <si>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</si>
  <si>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</si>
  <si>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</si>
  <si>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</si>
  <si>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</si>
  <si>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</si>
  <si>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</si>
  <si>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</si>
  <si>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</si>
  <si>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</si>
  <si>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</si>
  <si>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</si>
  <si>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</si>
  <si>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</si>
  <si>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</si>
  <si>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</si>
  <si>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</si>
  <si>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</si>
  <si>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</si>
  <si>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</si>
  <si>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</si>
  <si>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</si>
  <si>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</si>
  <si>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</si>
  <si>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</si>
  <si>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</si>
  <si>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</si>
  <si>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</si>
  <si>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</si>
  <si>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</si>
  <si>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</si>
  <si>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</si>
  <si>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</si>
  <si>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UNIT</t>
  </si>
  <si>
    <t>UND.</t>
  </si>
  <si>
    <t>QUANT.</t>
  </si>
  <si>
    <t>RAZÃO SOCIAL:</t>
  </si>
  <si>
    <t xml:space="preserve">CNPJ:                                                       CONTATO:                                      </t>
  </si>
  <si>
    <t>ENDEREÇO:</t>
  </si>
  <si>
    <t xml:space="preserve">1. Declaramos aceitar, integralmente, todos os métodos e processos de inspeção, verificação e </t>
  </si>
  <si>
    <r>
      <t xml:space="preserve">controle a serem adotados pelo </t>
    </r>
    <r>
      <rPr>
        <b/>
        <sz val="12"/>
        <rFont val="Times New Roman"/>
        <family val="1"/>
      </rPr>
      <t>Contratante.</t>
    </r>
  </si>
  <si>
    <r>
      <t xml:space="preserve">2. O prazo desta proposta é de 60 (sessenta) dias, conforme </t>
    </r>
    <r>
      <rPr>
        <b/>
        <sz val="12"/>
        <rFont val="Times New Roman"/>
        <family val="1"/>
      </rPr>
      <t xml:space="preserve">artigo 64, § 3º da Lei nº 8.666/93.  </t>
    </r>
  </si>
  <si>
    <t>a- Razão social:</t>
  </si>
  <si>
    <t>b- CNPJ:</t>
  </si>
  <si>
    <t>c- Número de telefone:                                                                 e-mail:</t>
  </si>
  <si>
    <t xml:space="preserve">d- Para recebimento dos créditos: Banco:                   agência:                         c/c:       </t>
  </si>
  <si>
    <t>e- Representante legal:</t>
  </si>
  <si>
    <t>- Nome completo:</t>
  </si>
  <si>
    <t>- Cargo ocupacional:                                                                                   CPF:</t>
  </si>
  <si>
    <t>Data: ______/_____/_______</t>
  </si>
  <si>
    <t>Assinatura do representante legal</t>
  </si>
  <si>
    <t>3. Caso venhamos ser a empresa vencedora anexamos a esta proposta, as seguintes informações necessárias</t>
  </si>
  <si>
    <t xml:space="preserve"> à formalização e operacionalização da ata de registro de preços:</t>
  </si>
  <si>
    <t>- C. identidade número:                                                órgão expeditor:                           data da expedição:</t>
  </si>
  <si>
    <t>MODELO DE PROPOSTA DE PREÇOS</t>
  </si>
  <si>
    <t>Uni.</t>
  </si>
  <si>
    <t>BRAÇO P/ LUMINÁRIA ABERTA 1" X 1M² (PADRÃO AMPLA) OU 3mm -1m</t>
  </si>
  <si>
    <t>CALHA PARA 2 LÂMPADAS FLUORESCENTES DE 20W PARA REATOR MAGNÉTICO, PRODUZIDA EM AÇO CARBONO E COM PINTURA ELETROSTÁTICA</t>
  </si>
  <si>
    <t>CALHA PARA 2 LÂMPADAS FLUORESCENTES DE 40W PARA REATOR MAGNÉTICO, PRODUZIDA EM AÇO CARBONO E COM PINTURA ELETROSTÁTICA</t>
  </si>
  <si>
    <t>LÂMPADA  VAPOR MERCÚRIO E22, POTÊNCIA 250w, TENSÃO 220v, BASE E40</t>
  </si>
  <si>
    <t>LAMPADA ECONOMICA DE 13W BASE E27</t>
  </si>
  <si>
    <t>LAMPADA ECONOMICA DE 20W BASE E27</t>
  </si>
  <si>
    <t>LAMPADA ECONOMICA DE 30 W BASE E27</t>
  </si>
  <si>
    <t>LAMPADA ECONOMICA DE 40W BASE E27</t>
  </si>
  <si>
    <t>LAMPADA FLUORESCENTE T12, TIPO TUBULAR, BASE BIPINO G13, POTENCIA 20 W, CARACTERISTICAS ADICIONAIS TEMPERATURA DE COR MAIOR OU IGUAL A 4100K, VIDA MEDIANA IGUAL OU MAIOR QUE 12.000H, FLUXO LUMINOSO &gt; 1.300LM</t>
  </si>
  <si>
    <t>LAMPADA FLUORESCENTE T12, TIPO TUBULAR, BASE BIPINO G13, POTENCIA 40 W, CARACTERISTICAS ADICIONAIS TEMPERATURA DE COR MAIOR OU IGUAL A 4100K, VIDA MEDIANA IGUAL OU MAIOR QUE 12.000H, FLUXO LUMINOSO &gt; 3.200LM</t>
  </si>
  <si>
    <t>LAMPADA INCANDESCENTE A19, POTENCIA 100W, TENSÃO 127V,  BASE E27, 1470LM</t>
  </si>
  <si>
    <t>LAMPADA INCANDESCENTE A19, POTENCIA 100W, TENSÃO 220V,  BASE E27, 1350LM</t>
  </si>
  <si>
    <t>LAMPADA INCANDESCENTE A19, POTENCIA 25W, TENSÃO 127V,  BASE E27, 235LM</t>
  </si>
  <si>
    <t>LAMPADA MISTA POTENCIA E24, POTENCIA 160W, TENSÃO 220V, BASE E27, 3000LM</t>
  </si>
  <si>
    <t>LAMPADA MISTA POTENCIA E24, POTENCIA 250W, TENSÃO 220V, BASE E27, 5000LM</t>
  </si>
  <si>
    <t>LAMPADA VAPOR MERCURIO E22, POTENCIA 80W, TENSÃO 220V, BASE E27, 3500LM</t>
  </si>
  <si>
    <t>LAMPADA VAPOR MERCURIO ED28, POTENCIA 250W, TENSÃO 220V, BASE E40, 12500LM</t>
  </si>
  <si>
    <t>LAMPADA VAPOR METÁLICO BULBO OVOIDE B.I., POTENCIA 1000W, TENSÃO 220V, BASE E40</t>
  </si>
  <si>
    <t>LAMPADA VAPOR METÁLICO TUBULAR, POTENCIA 1000W, TENSÃO 220V, BASE E40</t>
  </si>
  <si>
    <t>LAMPADA VAPOR SÓDIO BULBO OVOIDE B.I., POTENCIA 150W, TENSÃO 220V, BASE E40, 1950k 15000 LM 24000HORAS</t>
  </si>
  <si>
    <t>LAMPADA VAPOR SÓDIO BULBO TUBULAR B.I., POTENCIA 250W, TENSÃO 220V, BASE E40</t>
  </si>
  <si>
    <t>LAMPADA VAPOR SÓDIO BULBO OVOIDE B.I., POTENCIA 250W, TENSÃO 220V, BASE E40, 26000LM</t>
  </si>
  <si>
    <t>LAMPADA VAPOR SÓDIO BULBO OVOIDE B.I., POTENCIA 70W, TENSÃO 220V, BASE E40, 5800LM</t>
  </si>
  <si>
    <t>LUMINÁRIA DE EMERGÊNCIA COM 30 LEDS, 3W, BIVOLT, COM ACENDIMENTO AUTOMÁTICO EM CASO DE FALTA DE ENERGIA ELÉTRICA, RECARREGÁVEL, COM AUTONOMIA MÍNIMA DE 6 HORAS, E ENCAIXE PARA FIXAÇÃO DE PAREDE.</t>
  </si>
  <si>
    <t xml:space="preserve">LUMINÁRIA DE EMERGÊNCIA COM DOIS PROJETORES DIRECIONÁVEIS DE LONGO ALCANCE, ACOPLADOS AO GABINETE FEITO DE EPÓXI ANTI-CHAMAS, CADA UM COM UMA LÂMPADA HALÓGENA DE 55W E 12V, E COM SUPORTE PARA FIXAÇÃO. TENSÃO DE ALIMENTAÇÃO 110/220V, COM ALIMENTAÇÃO SECUNDÁRIA POR BATERIA SELADA DE 12V E 36AH E AUTONOMIA DE NO MÍNIMO 3 HORAS. FLUXO LUMINOSO NOMINAL APÓS 5 MINUTOS DE APROXIMADAMENTE 950 LÚMENS CADA LÂMPADA A 1 METRO. </t>
  </si>
  <si>
    <t>LUMINÁRIA RETANGULAR ABERTA FEITA EM ALUMÍNIO ESTAMPADO PARA LÂMPADAS MISTA DE ATÉ 250 WATTS, BASE E27</t>
  </si>
  <si>
    <t>LUMINÁRIA RETANGULAR ABERTA FEITA EM ALUMÍNIO ESTAMPADO PARA LÂMPADAS MISTA DE ATÉ 500 WATTS, BASE E40</t>
  </si>
  <si>
    <t>REATOR ELETRONICO PARTIDA INSTANTANEA ALTO FATOR DE POTENCIA PARA LAMPADAS DE VAPOR DE MERCURIO 250W, CERTIFICADO PELO INMETRO</t>
  </si>
  <si>
    <t>REATOR ELETRONICO PARTIDA INSTANTANEA ALTO FATOR DE POTENCIA PARA LAMPADAS DE VAPOR DE MERCURIO 80W, CERTIFICADO PELO INMETRO</t>
  </si>
  <si>
    <t>REATOR ELETRONICO PARTIDA INSTANTANEA ALTO FATOR DE POTENCIA PARA LAMPADAS DE VAPOR DE SÓDIO 150W, CERTIFICADO PELO INMETRO</t>
  </si>
  <si>
    <t>REATOR ELETRONICO PARTIDA INSTANTANEA ALTO FATOR DE POTENCIA PARA LAMPADAS DE VAPOR DE SÓDIO 250W, CERTIFICADO PELO INMETRO</t>
  </si>
  <si>
    <t>REATOR ELETRONICO PARTIDA INSTANTANEA ALTO FATOR DE POTENCIA PARA LAMPADAS DE VAPOR METÁLICO 1000W, CERTIFICADO PELO INMETRO</t>
  </si>
  <si>
    <t>REATOR ELETRONICO PARTIDA INSTANTANEA BAIXO FATOR DE POTENCIA PARA LAMPADAS FLUORESCENTES 1X20W, TENSÃO 127/220V, FATOR DE POTECIA 0,58, CERTIFICADO PELO INMETRO</t>
  </si>
  <si>
    <t>REATOR ELETRONICO PARTIDA INSTANTANEA BAIXO FATOR DE POTENCIA PARA LAMPADAS FLUORESCENTES 1X40W, TENSÃO 127/220V, FATOR DE POTECIA 0,58, CERTIFICADO PELO INMETRO</t>
  </si>
  <si>
    <t>REATOR ELETRONICO PARTIDA INSTANTANEA BAIXO FATOR DE POTENCIA PARA LAMPADAS FLUORESCENTES 2X20W, TENSÃO 127/220V, FATOR DE POTECIA 0,58, CERTIFICADO PELO INMETRO</t>
  </si>
  <si>
    <t>REATOR ELETRONICO PARTIDA INSTANTANEA BAIXO FATOR DE POTENCIA PARA LAMPADAS FLUORESCENTES 2X40W, TENSÃO 127/220V, FATOR DE POTECIA 0,58, CERTIFICADO PELO INMETRO</t>
  </si>
  <si>
    <t>LAMPADA DE LED 9W BULBO 60 6.000 K</t>
  </si>
  <si>
    <t>LAMPADA DE LED 15W BULBO 60 6.000 K</t>
  </si>
  <si>
    <t>LAMPADA DE LED 30W HIGH POWER 65.000 K</t>
  </si>
  <si>
    <t>LAMPADA DE LED 40W HIGH POWER 65.000 K</t>
  </si>
  <si>
    <t>LAMPADA DE LED 65W SUPER LED ALTA POTENCIA 6.500K</t>
  </si>
  <si>
    <t>LÂMPADA DE LED E-27 20W X 110/240V</t>
  </si>
  <si>
    <t>LÂMPADA VAPOR METÁLICO DE 70 W TUBULAR</t>
  </si>
  <si>
    <t>LÂMPADA VAPOR METÁLICO DE 150 W TUBULAR</t>
  </si>
  <si>
    <t>LÂMPADA VAPOR METÁLICO DE 250 W TUBULAR</t>
  </si>
  <si>
    <t>047</t>
  </si>
  <si>
    <t>LÂMPADA VAPOR METÁLICO DE 400 W TUBULAR</t>
  </si>
  <si>
    <t>048</t>
  </si>
  <si>
    <t>REATOR VAPOR METALICO 70 W ALTO FATOR DE POTENCIA</t>
  </si>
  <si>
    <t>049</t>
  </si>
  <si>
    <t>REATOR VAPOR METALICO 150 W ALTO FATOR DE POTENCIA</t>
  </si>
  <si>
    <t>050</t>
  </si>
  <si>
    <t>REATOR VAPOR METALICO 250 W ALTO FATOR DE POTENCIA</t>
  </si>
  <si>
    <t>051</t>
  </si>
  <si>
    <t>REATOR VAPOR METALICO 400 W ALTO FATOR DE POTENCIA</t>
  </si>
  <si>
    <t>052</t>
  </si>
  <si>
    <t>LÂMPADA TUBULAR LED 9 W 6.500 K</t>
  </si>
  <si>
    <t>LÂMPADA TUBULAR LED 18 W 6.500 K</t>
  </si>
  <si>
    <t>ANEXO I AO EDITAL 032/2017</t>
  </si>
</sst>
</file>

<file path=xl/styles.xml><?xml version="1.0" encoding="utf-8"?>
<styleSheet xmlns="http://schemas.openxmlformats.org/spreadsheetml/2006/main">
  <numFmts count="2">
    <numFmt numFmtId="44" formatCode="_ &quot;R$&quot;\ * #,##0.00_ ;_ &quot;R$&quot;\ * \-#,##0.00_ ;_ &quot;R$&quot;\ * &quot;-&quot;??_ ;_ @_ "/>
    <numFmt numFmtId="164" formatCode="0;[Red]0"/>
  </numFmts>
  <fonts count="12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/>
  </cellStyleXfs>
  <cellXfs count="35">
    <xf numFmtId="0" fontId="0" fillId="0" borderId="0" xfId="0"/>
    <xf numFmtId="0" fontId="2" fillId="0" borderId="0" xfId="0" applyFont="1"/>
    <xf numFmtId="49" fontId="1" fillId="0" borderId="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/>
    <xf numFmtId="0" fontId="3" fillId="0" borderId="0" xfId="0" applyFont="1" applyBorder="1" applyAlignment="1">
      <alignment shrinkToFit="1"/>
    </xf>
    <xf numFmtId="0" fontId="3" fillId="0" borderId="0" xfId="0" applyFont="1" applyBorder="1" applyAlignment="1">
      <alignment horizontal="center" shrinkToFit="1"/>
    </xf>
    <xf numFmtId="164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/>
    <xf numFmtId="49" fontId="1" fillId="0" borderId="0" xfId="0" applyNumberFormat="1" applyFont="1" applyBorder="1" applyAlignment="1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wrapText="1"/>
    </xf>
    <xf numFmtId="44" fontId="8" fillId="2" borderId="1" xfId="1" applyFont="1" applyFill="1" applyBorder="1"/>
    <xf numFmtId="0" fontId="9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 shrinkToFit="1"/>
    </xf>
    <xf numFmtId="0" fontId="3" fillId="2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top" wrapText="1" shrinkToFit="1"/>
    </xf>
    <xf numFmtId="0" fontId="11" fillId="2" borderId="1" xfId="0" applyNumberFormat="1" applyFont="1" applyFill="1" applyBorder="1" applyAlignment="1">
      <alignment horizontal="center" vertical="top" wrapText="1"/>
    </xf>
    <xf numFmtId="49" fontId="11" fillId="2" borderId="1" xfId="0" applyNumberFormat="1" applyFont="1" applyFill="1" applyBorder="1" applyAlignment="1">
      <alignment horizontal="center" vertical="top" wrapText="1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distributed"/>
    </xf>
    <xf numFmtId="49" fontId="1" fillId="0" borderId="0" xfId="0" applyNumberFormat="1" applyFont="1" applyBorder="1" applyAlignment="1">
      <alignment horizontal="distributed"/>
    </xf>
    <xf numFmtId="49" fontId="1" fillId="0" borderId="0" xfId="0" applyNumberFormat="1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120464</xdr:colOff>
      <xdr:row>0</xdr:row>
      <xdr:rowOff>48325</xdr:rowOff>
    </xdr:from>
    <xdr:to>
      <xdr:col>1</xdr:col>
      <xdr:colOff>67235</xdr:colOff>
      <xdr:row>2</xdr:row>
      <xdr:rowOff>156882</xdr:rowOff>
    </xdr:to>
    <xdr:pic>
      <xdr:nvPicPr>
        <xdr:cNvPr id="2" name="Picture 3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464" y="48325"/>
          <a:ext cx="417418" cy="5119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9"/>
  <sheetViews>
    <sheetView tabSelected="1" zoomScaleSheetLayoutView="90" workbookViewId="0">
      <selection activeCell="D16" sqref="D16"/>
    </sheetView>
  </sheetViews>
  <sheetFormatPr defaultRowHeight="15.75"/>
  <cols>
    <col min="1" max="1" width="8.85546875" style="1" customWidth="1"/>
    <col min="2" max="2" width="12" style="1" customWidth="1"/>
    <col min="3" max="3" width="9.140625" style="1" customWidth="1"/>
    <col min="4" max="4" width="61.28515625" style="1" customWidth="1"/>
    <col min="5" max="5" width="15.28515625" style="1" customWidth="1"/>
    <col min="6" max="16384" width="9.140625" style="1"/>
  </cols>
  <sheetData>
    <row r="1" spans="1:5" ht="15.75" customHeight="1">
      <c r="A1" s="32" t="s">
        <v>0</v>
      </c>
      <c r="B1" s="32"/>
      <c r="C1" s="32"/>
      <c r="D1" s="32"/>
      <c r="E1" s="32"/>
    </row>
    <row r="2" spans="1:5" ht="18.75">
      <c r="A2" s="33" t="s">
        <v>1</v>
      </c>
      <c r="B2" s="33"/>
      <c r="C2" s="33"/>
      <c r="D2" s="33"/>
      <c r="E2" s="33"/>
    </row>
    <row r="3" spans="1:5" ht="18.75">
      <c r="A3" s="32" t="s">
        <v>131</v>
      </c>
      <c r="B3" s="32"/>
      <c r="C3" s="32"/>
      <c r="D3" s="32"/>
      <c r="E3" s="32"/>
    </row>
    <row r="4" spans="1:5" ht="9.75" customHeight="1">
      <c r="A4" s="3"/>
      <c r="B4" s="3"/>
      <c r="C4" s="3"/>
      <c r="D4" s="3"/>
      <c r="E4" s="3"/>
    </row>
    <row r="5" spans="1:5" ht="20.100000000000001" customHeight="1">
      <c r="A5" s="31" t="s">
        <v>53</v>
      </c>
      <c r="B5" s="31"/>
      <c r="C5" s="31"/>
      <c r="D5" s="31"/>
      <c r="E5" s="31"/>
    </row>
    <row r="6" spans="1:5" ht="20.100000000000001" customHeight="1">
      <c r="A6" s="31" t="s">
        <v>54</v>
      </c>
      <c r="B6" s="31"/>
      <c r="C6" s="31"/>
      <c r="D6" s="31"/>
      <c r="E6" s="31"/>
    </row>
    <row r="7" spans="1:5" ht="20.100000000000001" customHeight="1">
      <c r="A7" s="31" t="s">
        <v>55</v>
      </c>
      <c r="B7" s="31"/>
      <c r="C7" s="31"/>
      <c r="D7" s="31"/>
      <c r="E7" s="31"/>
    </row>
    <row r="8" spans="1:5" ht="9.75" customHeight="1">
      <c r="A8" s="16"/>
      <c r="B8" s="16"/>
      <c r="C8" s="16"/>
      <c r="D8" s="16"/>
      <c r="E8" s="16"/>
    </row>
    <row r="9" spans="1:5" ht="18" customHeight="1">
      <c r="A9" s="34" t="s">
        <v>71</v>
      </c>
      <c r="B9" s="34"/>
      <c r="C9" s="34"/>
      <c r="D9" s="34"/>
      <c r="E9" s="34"/>
    </row>
    <row r="10" spans="1:5" ht="9" customHeight="1">
      <c r="A10" s="2"/>
      <c r="B10" s="12"/>
      <c r="C10" s="2"/>
      <c r="D10" s="2"/>
    </row>
    <row r="11" spans="1:5" ht="20.100000000000001" customHeight="1">
      <c r="A11" s="14" t="s">
        <v>2</v>
      </c>
      <c r="B11" s="14" t="s">
        <v>52</v>
      </c>
      <c r="C11" s="14" t="s">
        <v>51</v>
      </c>
      <c r="D11" s="14" t="s">
        <v>3</v>
      </c>
      <c r="E11" s="21" t="s">
        <v>50</v>
      </c>
    </row>
    <row r="12" spans="1:5" ht="30">
      <c r="A12" s="15" t="s">
        <v>4</v>
      </c>
      <c r="B12" s="17">
        <f>225+10+20+10</f>
        <v>265</v>
      </c>
      <c r="C12" s="20" t="s">
        <v>72</v>
      </c>
      <c r="D12" s="22" t="s">
        <v>73</v>
      </c>
      <c r="E12" s="13"/>
    </row>
    <row r="13" spans="1:5" ht="45">
      <c r="A13" s="15" t="s">
        <v>5</v>
      </c>
      <c r="B13" s="17">
        <f>10+10+30+20</f>
        <v>70</v>
      </c>
      <c r="C13" s="20" t="s">
        <v>72</v>
      </c>
      <c r="D13" s="23" t="s">
        <v>74</v>
      </c>
      <c r="E13" s="13"/>
    </row>
    <row r="14" spans="1:5" ht="45">
      <c r="A14" s="15" t="s">
        <v>6</v>
      </c>
      <c r="B14" s="17">
        <f>10+10+30+20</f>
        <v>70</v>
      </c>
      <c r="C14" s="20" t="s">
        <v>72</v>
      </c>
      <c r="D14" s="23" t="s">
        <v>75</v>
      </c>
      <c r="E14" s="13"/>
    </row>
    <row r="15" spans="1:5" ht="30">
      <c r="A15" s="15" t="s">
        <v>7</v>
      </c>
      <c r="B15" s="17">
        <f>200+5</f>
        <v>205</v>
      </c>
      <c r="C15" s="20" t="s">
        <v>72</v>
      </c>
      <c r="D15" s="22" t="s">
        <v>76</v>
      </c>
      <c r="E15" s="13"/>
    </row>
    <row r="16" spans="1:5">
      <c r="A16" s="15" t="s">
        <v>8</v>
      </c>
      <c r="B16" s="17">
        <f>220+10+225+50+40</f>
        <v>545</v>
      </c>
      <c r="C16" s="20" t="s">
        <v>72</v>
      </c>
      <c r="D16" s="24" t="s">
        <v>77</v>
      </c>
      <c r="E16" s="13"/>
    </row>
    <row r="17" spans="1:5">
      <c r="A17" s="15" t="s">
        <v>9</v>
      </c>
      <c r="B17" s="17">
        <f>450+10+500+100+50+40</f>
        <v>1150</v>
      </c>
      <c r="C17" s="20" t="s">
        <v>72</v>
      </c>
      <c r="D17" s="22" t="s">
        <v>78</v>
      </c>
      <c r="E17" s="13"/>
    </row>
    <row r="18" spans="1:5">
      <c r="A18" s="15" t="s">
        <v>10</v>
      </c>
      <c r="B18" s="17">
        <f>550+10+500+50+40</f>
        <v>1150</v>
      </c>
      <c r="C18" s="20" t="s">
        <v>72</v>
      </c>
      <c r="D18" s="22" t="s">
        <v>79</v>
      </c>
      <c r="E18" s="13"/>
    </row>
    <row r="19" spans="1:5">
      <c r="A19" s="15" t="s">
        <v>11</v>
      </c>
      <c r="B19" s="17">
        <f>500+5+225+20+10</f>
        <v>760</v>
      </c>
      <c r="C19" s="20" t="s">
        <v>72</v>
      </c>
      <c r="D19" s="22" t="s">
        <v>80</v>
      </c>
      <c r="E19" s="13"/>
    </row>
    <row r="20" spans="1:5" ht="75">
      <c r="A20" s="15" t="s">
        <v>12</v>
      </c>
      <c r="B20" s="17">
        <f>200+1+200+20+30+40</f>
        <v>491</v>
      </c>
      <c r="C20" s="20" t="s">
        <v>72</v>
      </c>
      <c r="D20" s="23" t="s">
        <v>81</v>
      </c>
      <c r="E20" s="13"/>
    </row>
    <row r="21" spans="1:5" ht="75">
      <c r="A21" s="15" t="s">
        <v>13</v>
      </c>
      <c r="B21" s="17">
        <f>200+1+250+20+30+5+40+20</f>
        <v>566</v>
      </c>
      <c r="C21" s="20" t="s">
        <v>72</v>
      </c>
      <c r="D21" s="23" t="s">
        <v>82</v>
      </c>
      <c r="E21" s="13"/>
    </row>
    <row r="22" spans="1:5" ht="30">
      <c r="A22" s="15" t="s">
        <v>14</v>
      </c>
      <c r="B22" s="17">
        <f>1+100+40</f>
        <v>141</v>
      </c>
      <c r="C22" s="20" t="s">
        <v>72</v>
      </c>
      <c r="D22" s="23" t="s">
        <v>83</v>
      </c>
      <c r="E22" s="13"/>
    </row>
    <row r="23" spans="1:5" ht="30">
      <c r="A23" s="15" t="s">
        <v>15</v>
      </c>
      <c r="B23" s="17">
        <f>5+100+40</f>
        <v>145</v>
      </c>
      <c r="C23" s="20" t="s">
        <v>72</v>
      </c>
      <c r="D23" s="23" t="s">
        <v>84</v>
      </c>
      <c r="E23" s="13"/>
    </row>
    <row r="24" spans="1:5" ht="30">
      <c r="A24" s="15" t="s">
        <v>16</v>
      </c>
      <c r="B24" s="19">
        <f>5+50+40</f>
        <v>95</v>
      </c>
      <c r="C24" s="20" t="s">
        <v>72</v>
      </c>
      <c r="D24" s="23" t="s">
        <v>85</v>
      </c>
      <c r="E24" s="13"/>
    </row>
    <row r="25" spans="1:5" ht="30">
      <c r="A25" s="15" t="s">
        <v>17</v>
      </c>
      <c r="B25" s="17">
        <f>5+50+100+40</f>
        <v>195</v>
      </c>
      <c r="C25" s="20" t="s">
        <v>72</v>
      </c>
      <c r="D25" s="23" t="s">
        <v>86</v>
      </c>
      <c r="E25" s="13"/>
    </row>
    <row r="26" spans="1:5" ht="30">
      <c r="A26" s="15" t="s">
        <v>18</v>
      </c>
      <c r="B26" s="17">
        <f>5+50+100+40</f>
        <v>195</v>
      </c>
      <c r="C26" s="20" t="s">
        <v>72</v>
      </c>
      <c r="D26" s="23" t="s">
        <v>87</v>
      </c>
      <c r="E26" s="13"/>
    </row>
    <row r="27" spans="1:5" ht="30">
      <c r="A27" s="15" t="s">
        <v>19</v>
      </c>
      <c r="B27" s="17">
        <f>600+5+20+50+40</f>
        <v>715</v>
      </c>
      <c r="C27" s="20" t="s">
        <v>72</v>
      </c>
      <c r="D27" s="23" t="s">
        <v>88</v>
      </c>
      <c r="E27" s="13"/>
    </row>
    <row r="28" spans="1:5" ht="30">
      <c r="A28" s="15" t="s">
        <v>20</v>
      </c>
      <c r="B28" s="17">
        <f>280+20</f>
        <v>300</v>
      </c>
      <c r="C28" s="20" t="s">
        <v>72</v>
      </c>
      <c r="D28" s="23" t="s">
        <v>89</v>
      </c>
      <c r="E28" s="13"/>
    </row>
    <row r="29" spans="1:5" ht="30">
      <c r="A29" s="15" t="s">
        <v>21</v>
      </c>
      <c r="B29" s="17">
        <f>100</f>
        <v>100</v>
      </c>
      <c r="C29" s="20" t="s">
        <v>72</v>
      </c>
      <c r="D29" s="23" t="s">
        <v>90</v>
      </c>
      <c r="E29" s="13"/>
    </row>
    <row r="30" spans="1:5" ht="30">
      <c r="A30" s="15" t="s">
        <v>22</v>
      </c>
      <c r="B30" s="17">
        <f>100</f>
        <v>100</v>
      </c>
      <c r="C30" s="20" t="s">
        <v>72</v>
      </c>
      <c r="D30" s="23" t="s">
        <v>91</v>
      </c>
      <c r="E30" s="13"/>
    </row>
    <row r="31" spans="1:5" ht="30">
      <c r="A31" s="15" t="s">
        <v>23</v>
      </c>
      <c r="B31" s="17">
        <f>510+5+50+40</f>
        <v>605</v>
      </c>
      <c r="C31" s="20" t="s">
        <v>72</v>
      </c>
      <c r="D31" s="23" t="s">
        <v>92</v>
      </c>
      <c r="E31" s="13"/>
    </row>
    <row r="32" spans="1:5" ht="30">
      <c r="A32" s="15" t="s">
        <v>24</v>
      </c>
      <c r="B32" s="17">
        <f>200</f>
        <v>200</v>
      </c>
      <c r="C32" s="20" t="s">
        <v>72</v>
      </c>
      <c r="D32" s="23" t="s">
        <v>93</v>
      </c>
      <c r="E32" s="13"/>
    </row>
    <row r="33" spans="1:5" ht="30">
      <c r="A33" s="15" t="s">
        <v>25</v>
      </c>
      <c r="B33" s="17">
        <f>300</f>
        <v>300</v>
      </c>
      <c r="C33" s="20" t="s">
        <v>72</v>
      </c>
      <c r="D33" s="23" t="s">
        <v>94</v>
      </c>
      <c r="E33" s="13"/>
    </row>
    <row r="34" spans="1:5" ht="30">
      <c r="A34" s="15" t="s">
        <v>26</v>
      </c>
      <c r="B34" s="17">
        <f>530+5+50+40</f>
        <v>625</v>
      </c>
      <c r="C34" s="20" t="s">
        <v>72</v>
      </c>
      <c r="D34" s="23" t="s">
        <v>95</v>
      </c>
      <c r="E34" s="13"/>
    </row>
    <row r="35" spans="1:5" ht="58.5" customHeight="1">
      <c r="A35" s="15" t="s">
        <v>27</v>
      </c>
      <c r="B35" s="17">
        <f>120</f>
        <v>120</v>
      </c>
      <c r="C35" s="20" t="s">
        <v>72</v>
      </c>
      <c r="D35" s="23" t="s">
        <v>96</v>
      </c>
      <c r="E35" s="13"/>
    </row>
    <row r="36" spans="1:5" ht="150">
      <c r="A36" s="15" t="s">
        <v>28</v>
      </c>
      <c r="B36" s="17">
        <f>5</f>
        <v>5</v>
      </c>
      <c r="C36" s="20" t="s">
        <v>72</v>
      </c>
      <c r="D36" s="23" t="s">
        <v>97</v>
      </c>
      <c r="E36" s="13"/>
    </row>
    <row r="37" spans="1:5" ht="45">
      <c r="A37" s="15" t="s">
        <v>29</v>
      </c>
      <c r="B37" s="17">
        <f>400+5+10+30+10</f>
        <v>455</v>
      </c>
      <c r="C37" s="20" t="s">
        <v>72</v>
      </c>
      <c r="D37" s="25" t="s">
        <v>98</v>
      </c>
      <c r="E37" s="13"/>
    </row>
    <row r="38" spans="1:5" ht="45">
      <c r="A38" s="15" t="s">
        <v>30</v>
      </c>
      <c r="B38" s="17">
        <f>403+5+3+30+10</f>
        <v>451</v>
      </c>
      <c r="C38" s="20" t="s">
        <v>72</v>
      </c>
      <c r="D38" s="25" t="s">
        <v>99</v>
      </c>
      <c r="E38" s="13"/>
    </row>
    <row r="39" spans="1:5" ht="45">
      <c r="A39" s="15" t="s">
        <v>31</v>
      </c>
      <c r="B39" s="17">
        <f>100</f>
        <v>100</v>
      </c>
      <c r="C39" s="20" t="s">
        <v>72</v>
      </c>
      <c r="D39" s="23" t="s">
        <v>100</v>
      </c>
      <c r="E39" s="13"/>
    </row>
    <row r="40" spans="1:5" ht="45">
      <c r="A40" s="15" t="s">
        <v>32</v>
      </c>
      <c r="B40" s="17">
        <f>400+5+50+10</f>
        <v>465</v>
      </c>
      <c r="C40" s="20" t="s">
        <v>72</v>
      </c>
      <c r="D40" s="23" t="s">
        <v>101</v>
      </c>
      <c r="E40" s="13"/>
    </row>
    <row r="41" spans="1:5" ht="45">
      <c r="A41" s="15" t="s">
        <v>33</v>
      </c>
      <c r="B41" s="17">
        <f>400+5+50+10</f>
        <v>465</v>
      </c>
      <c r="C41" s="20" t="s">
        <v>72</v>
      </c>
      <c r="D41" s="23" t="s">
        <v>102</v>
      </c>
      <c r="E41" s="13"/>
    </row>
    <row r="42" spans="1:5" ht="45">
      <c r="A42" s="15" t="s">
        <v>34</v>
      </c>
      <c r="B42" s="19">
        <f>200</f>
        <v>200</v>
      </c>
      <c r="C42" s="20" t="s">
        <v>72</v>
      </c>
      <c r="D42" s="23" t="s">
        <v>103</v>
      </c>
      <c r="E42" s="13"/>
    </row>
    <row r="43" spans="1:5" ht="45">
      <c r="A43" s="15" t="s">
        <v>35</v>
      </c>
      <c r="B43" s="17">
        <f>100</f>
        <v>100</v>
      </c>
      <c r="C43" s="20" t="s">
        <v>72</v>
      </c>
      <c r="D43" s="23" t="s">
        <v>104</v>
      </c>
      <c r="E43" s="13"/>
    </row>
    <row r="44" spans="1:5" ht="58.5" customHeight="1">
      <c r="A44" s="15" t="s">
        <v>36</v>
      </c>
      <c r="B44" s="17">
        <f>245+5+20+20+10</f>
        <v>300</v>
      </c>
      <c r="C44" s="20" t="s">
        <v>72</v>
      </c>
      <c r="D44" s="23" t="s">
        <v>105</v>
      </c>
      <c r="E44" s="13"/>
    </row>
    <row r="45" spans="1:5" ht="60">
      <c r="A45" s="15" t="s">
        <v>37</v>
      </c>
      <c r="B45" s="17">
        <f>245+5+20+20+10</f>
        <v>300</v>
      </c>
      <c r="C45" s="20" t="s">
        <v>72</v>
      </c>
      <c r="D45" s="23" t="s">
        <v>106</v>
      </c>
      <c r="E45" s="13"/>
    </row>
    <row r="46" spans="1:5" ht="60">
      <c r="A46" s="15" t="s">
        <v>38</v>
      </c>
      <c r="B46" s="17">
        <f>175+5+60+10+20+10</f>
        <v>280</v>
      </c>
      <c r="C46" s="20" t="s">
        <v>72</v>
      </c>
      <c r="D46" s="23" t="s">
        <v>107</v>
      </c>
      <c r="E46" s="13"/>
    </row>
    <row r="47" spans="1:5" ht="60">
      <c r="A47" s="15" t="s">
        <v>39</v>
      </c>
      <c r="B47" s="17">
        <f>240+100+10+20+10</f>
        <v>380</v>
      </c>
      <c r="C47" s="20" t="s">
        <v>72</v>
      </c>
      <c r="D47" s="23" t="s">
        <v>108</v>
      </c>
      <c r="E47" s="13"/>
    </row>
    <row r="48" spans="1:5">
      <c r="A48" s="15" t="s">
        <v>40</v>
      </c>
      <c r="B48" s="17">
        <f>595+300</f>
        <v>895</v>
      </c>
      <c r="C48" s="20" t="s">
        <v>72</v>
      </c>
      <c r="D48" s="23" t="s">
        <v>109</v>
      </c>
      <c r="E48" s="13"/>
    </row>
    <row r="49" spans="1:6">
      <c r="A49" s="15" t="s">
        <v>41</v>
      </c>
      <c r="B49" s="17">
        <f>685+300</f>
        <v>985</v>
      </c>
      <c r="C49" s="20" t="s">
        <v>72</v>
      </c>
      <c r="D49" s="23" t="s">
        <v>110</v>
      </c>
      <c r="E49" s="13"/>
    </row>
    <row r="50" spans="1:6">
      <c r="A50" s="15" t="s">
        <v>42</v>
      </c>
      <c r="B50" s="17">
        <f>710</f>
        <v>710</v>
      </c>
      <c r="C50" s="20" t="s">
        <v>72</v>
      </c>
      <c r="D50" s="23" t="s">
        <v>111</v>
      </c>
      <c r="E50" s="13"/>
    </row>
    <row r="51" spans="1:6">
      <c r="A51" s="15" t="s">
        <v>43</v>
      </c>
      <c r="B51" s="17">
        <f>1230</f>
        <v>1230</v>
      </c>
      <c r="C51" s="20" t="s">
        <v>72</v>
      </c>
      <c r="D51" s="23" t="s">
        <v>112</v>
      </c>
      <c r="E51" s="13"/>
    </row>
    <row r="52" spans="1:6" ht="14.25" customHeight="1">
      <c r="A52" s="15" t="s">
        <v>44</v>
      </c>
      <c r="B52" s="17">
        <f>1000</f>
        <v>1000</v>
      </c>
      <c r="C52" s="20" t="s">
        <v>72</v>
      </c>
      <c r="D52" s="23" t="s">
        <v>113</v>
      </c>
      <c r="E52" s="13"/>
    </row>
    <row r="53" spans="1:6" ht="12.75" customHeight="1">
      <c r="A53" s="15" t="s">
        <v>45</v>
      </c>
      <c r="B53" s="17">
        <f>200</f>
        <v>200</v>
      </c>
      <c r="C53" s="20" t="s">
        <v>72</v>
      </c>
      <c r="D53" s="26" t="s">
        <v>114</v>
      </c>
      <c r="E53" s="13"/>
    </row>
    <row r="54" spans="1:6" ht="14.25" customHeight="1">
      <c r="A54" s="15" t="s">
        <v>46</v>
      </c>
      <c r="B54" s="17">
        <f>400</f>
        <v>400</v>
      </c>
      <c r="C54" s="20" t="s">
        <v>72</v>
      </c>
      <c r="D54" s="26" t="s">
        <v>115</v>
      </c>
      <c r="E54" s="13"/>
    </row>
    <row r="55" spans="1:6" ht="15" customHeight="1">
      <c r="A55" s="15" t="s">
        <v>47</v>
      </c>
      <c r="B55" s="17">
        <f>1200</f>
        <v>1200</v>
      </c>
      <c r="C55" s="20" t="s">
        <v>72</v>
      </c>
      <c r="D55" s="26" t="s">
        <v>116</v>
      </c>
      <c r="E55" s="13"/>
    </row>
    <row r="56" spans="1:6">
      <c r="A56" s="15" t="s">
        <v>48</v>
      </c>
      <c r="B56" s="17">
        <f>1650+65</f>
        <v>1715</v>
      </c>
      <c r="C56" s="20" t="s">
        <v>72</v>
      </c>
      <c r="D56" s="26" t="s">
        <v>117</v>
      </c>
      <c r="E56" s="13"/>
    </row>
    <row r="57" spans="1:6" ht="15" customHeight="1">
      <c r="A57" s="15" t="s">
        <v>49</v>
      </c>
      <c r="B57" s="17">
        <f>500</f>
        <v>500</v>
      </c>
      <c r="C57" s="20" t="s">
        <v>72</v>
      </c>
      <c r="D57" s="26" t="s">
        <v>119</v>
      </c>
      <c r="E57" s="13"/>
    </row>
    <row r="58" spans="1:6" ht="15" customHeight="1">
      <c r="A58" s="15" t="s">
        <v>118</v>
      </c>
      <c r="B58" s="17">
        <f>200</f>
        <v>200</v>
      </c>
      <c r="C58" s="20" t="s">
        <v>72</v>
      </c>
      <c r="D58" s="23" t="s">
        <v>121</v>
      </c>
      <c r="E58" s="13"/>
    </row>
    <row r="59" spans="1:6" ht="14.25" customHeight="1">
      <c r="A59" s="15" t="s">
        <v>120</v>
      </c>
      <c r="B59" s="18">
        <f>1200</f>
        <v>1200</v>
      </c>
      <c r="C59" s="20" t="s">
        <v>72</v>
      </c>
      <c r="D59" s="23" t="s">
        <v>123</v>
      </c>
      <c r="E59" s="13"/>
    </row>
    <row r="60" spans="1:6" ht="13.5" customHeight="1">
      <c r="A60" s="15" t="s">
        <v>122</v>
      </c>
      <c r="B60" s="18">
        <f>1074</f>
        <v>1074</v>
      </c>
      <c r="C60" s="20" t="s">
        <v>72</v>
      </c>
      <c r="D60" s="23" t="s">
        <v>125</v>
      </c>
      <c r="E60" s="13"/>
    </row>
    <row r="61" spans="1:6" ht="13.5" customHeight="1">
      <c r="A61" s="15" t="s">
        <v>124</v>
      </c>
      <c r="B61" s="18">
        <v>200</v>
      </c>
      <c r="C61" s="20" t="s">
        <v>72</v>
      </c>
      <c r="D61" s="23" t="s">
        <v>127</v>
      </c>
      <c r="E61" s="13"/>
    </row>
    <row r="62" spans="1:6" ht="15" customHeight="1">
      <c r="A62" s="15" t="s">
        <v>126</v>
      </c>
      <c r="B62" s="18">
        <f>1500</f>
        <v>1500</v>
      </c>
      <c r="C62" s="17" t="s">
        <v>72</v>
      </c>
      <c r="D62" s="26" t="s">
        <v>129</v>
      </c>
      <c r="E62" s="13"/>
    </row>
    <row r="63" spans="1:6" ht="14.25" customHeight="1">
      <c r="A63" s="15" t="s">
        <v>128</v>
      </c>
      <c r="B63" s="18">
        <f>1500</f>
        <v>1500</v>
      </c>
      <c r="C63" s="17" t="s">
        <v>72</v>
      </c>
      <c r="D63" s="26" t="s">
        <v>130</v>
      </c>
      <c r="E63" s="13"/>
    </row>
    <row r="64" spans="1:6" ht="18" customHeight="1">
      <c r="A64" s="28" t="s">
        <v>56</v>
      </c>
      <c r="B64" s="28"/>
      <c r="C64" s="28"/>
      <c r="D64" s="28"/>
      <c r="E64" s="28"/>
      <c r="F64" s="8"/>
    </row>
    <row r="65" spans="1:6" ht="18" customHeight="1">
      <c r="A65" s="27" t="s">
        <v>57</v>
      </c>
      <c r="B65" s="27"/>
      <c r="C65" s="27"/>
      <c r="D65" s="27"/>
      <c r="E65" s="27"/>
      <c r="F65" s="4"/>
    </row>
    <row r="66" spans="1:6" ht="18" customHeight="1">
      <c r="A66" s="27" t="s">
        <v>58</v>
      </c>
      <c r="B66" s="27"/>
      <c r="C66" s="27"/>
      <c r="D66" s="27"/>
      <c r="E66" s="27"/>
      <c r="F66" s="8"/>
    </row>
    <row r="67" spans="1:6" ht="18" customHeight="1">
      <c r="A67" s="29" t="s">
        <v>68</v>
      </c>
      <c r="B67" s="29"/>
      <c r="C67" s="29"/>
      <c r="D67" s="29"/>
      <c r="E67" s="29"/>
      <c r="F67" s="9"/>
    </row>
    <row r="68" spans="1:6" ht="18" customHeight="1">
      <c r="A68" s="30" t="s">
        <v>69</v>
      </c>
      <c r="B68" s="30"/>
      <c r="C68" s="30"/>
      <c r="D68" s="30"/>
      <c r="E68" s="30"/>
      <c r="F68" s="9"/>
    </row>
    <row r="69" spans="1:6" ht="18" customHeight="1">
      <c r="A69" s="27" t="s">
        <v>59</v>
      </c>
      <c r="B69" s="27"/>
      <c r="C69" s="27"/>
      <c r="D69" s="27"/>
      <c r="E69" s="27"/>
      <c r="F69" s="8"/>
    </row>
    <row r="70" spans="1:6" ht="18" customHeight="1">
      <c r="A70" s="27" t="s">
        <v>60</v>
      </c>
      <c r="B70" s="27"/>
      <c r="C70" s="27"/>
      <c r="D70" s="27"/>
      <c r="E70" s="27"/>
      <c r="F70" s="8"/>
    </row>
    <row r="71" spans="1:6" ht="18" customHeight="1">
      <c r="A71" s="27" t="s">
        <v>61</v>
      </c>
      <c r="B71" s="27"/>
      <c r="C71" s="27"/>
      <c r="D71" s="27"/>
      <c r="E71" s="27"/>
      <c r="F71" s="8"/>
    </row>
    <row r="72" spans="1:6" ht="18" customHeight="1">
      <c r="A72" s="27" t="s">
        <v>62</v>
      </c>
      <c r="B72" s="27"/>
      <c r="C72" s="27"/>
      <c r="D72" s="27"/>
      <c r="E72" s="27"/>
      <c r="F72" s="8"/>
    </row>
    <row r="73" spans="1:6" ht="18" customHeight="1">
      <c r="A73" s="30" t="s">
        <v>63</v>
      </c>
      <c r="B73" s="30"/>
      <c r="C73" s="30"/>
      <c r="D73" s="30"/>
      <c r="E73" s="30"/>
      <c r="F73" s="9"/>
    </row>
    <row r="74" spans="1:6" ht="18" customHeight="1">
      <c r="A74" s="27" t="s">
        <v>64</v>
      </c>
      <c r="B74" s="27"/>
      <c r="C74" s="27"/>
      <c r="D74" s="27"/>
      <c r="E74" s="27"/>
      <c r="F74" s="8"/>
    </row>
    <row r="75" spans="1:6" ht="18" customHeight="1">
      <c r="A75" s="27" t="s">
        <v>65</v>
      </c>
      <c r="B75" s="27"/>
      <c r="C75" s="27"/>
      <c r="D75" s="27"/>
      <c r="E75" s="27"/>
      <c r="F75" s="8"/>
    </row>
    <row r="76" spans="1:6" ht="18" customHeight="1">
      <c r="A76" s="27" t="s">
        <v>70</v>
      </c>
      <c r="B76" s="27"/>
      <c r="C76" s="27"/>
      <c r="D76" s="27"/>
      <c r="E76" s="27"/>
      <c r="F76" s="8"/>
    </row>
    <row r="77" spans="1:6" ht="24.95" customHeight="1">
      <c r="A77" s="27" t="s">
        <v>66</v>
      </c>
      <c r="B77" s="27"/>
      <c r="C77" s="27"/>
      <c r="D77" s="27"/>
      <c r="E77" s="6"/>
      <c r="F77" s="4"/>
    </row>
    <row r="78" spans="1:6" ht="24.95" customHeight="1">
      <c r="A78" s="4"/>
      <c r="B78" s="10"/>
      <c r="C78" s="7"/>
      <c r="D78" s="11" t="s">
        <v>67</v>
      </c>
      <c r="E78" s="4"/>
      <c r="F78" s="5"/>
    </row>
    <row r="79" spans="1:6" ht="24.95" customHeight="1"/>
  </sheetData>
  <mergeCells count="21">
    <mergeCell ref="A6:E6"/>
    <mergeCell ref="A7:E7"/>
    <mergeCell ref="A65:E65"/>
    <mergeCell ref="A1:E1"/>
    <mergeCell ref="A2:E2"/>
    <mergeCell ref="A3:E3"/>
    <mergeCell ref="A5:E5"/>
    <mergeCell ref="A9:E9"/>
    <mergeCell ref="A77:D77"/>
    <mergeCell ref="A64:E64"/>
    <mergeCell ref="A66:E66"/>
    <mergeCell ref="A67:E67"/>
    <mergeCell ref="A68:E68"/>
    <mergeCell ref="A69:E69"/>
    <mergeCell ref="A70:E70"/>
    <mergeCell ref="A71:E71"/>
    <mergeCell ref="A72:E72"/>
    <mergeCell ref="A73:E73"/>
    <mergeCell ref="A74:E74"/>
    <mergeCell ref="A75:E75"/>
    <mergeCell ref="A76:E76"/>
  </mergeCells>
  <printOptions horizontalCentered="1"/>
  <pageMargins left="0" right="0" top="0.78740157480314965" bottom="0" header="0" footer="0"/>
  <pageSetup paperSize="9" scale="85" orientation="portrait" r:id="rId1"/>
  <rowBreaks count="2" manualBreakCount="2">
    <brk id="29" max="16383" man="1"/>
    <brk id="43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</vt:lpstr>
      <vt:lpstr>ANEXO!Titulos_de_impressao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Margareth</cp:lastModifiedBy>
  <cp:lastPrinted>2017-12-06T15:46:30Z</cp:lastPrinted>
  <dcterms:created xsi:type="dcterms:W3CDTF">2013-06-07T12:53:16Z</dcterms:created>
  <dcterms:modified xsi:type="dcterms:W3CDTF">2018-01-08T13:08:20Z</dcterms:modified>
</cp:coreProperties>
</file>