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55"/>
  </bookViews>
  <sheets>
    <sheet name="PC-1069" sheetId="1" r:id="rId1"/>
  </sheets>
  <definedNames>
    <definedName name="_xlnm.Print_Area" localSheetId="0">'PC-1069'!$A$1:$I$34</definedName>
    <definedName name="_xlnm.Print_Titles" localSheetId="0">'PC-1069'!$1:$9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/>
  <c r="I18"/>
  <c r="I14"/>
  <c r="H32"/>
  <c r="H31"/>
  <c r="H30"/>
  <c r="I30" s="1"/>
  <c r="H29"/>
  <c r="H28"/>
  <c r="H27"/>
  <c r="I27" s="1"/>
  <c r="H26"/>
  <c r="I26" s="1"/>
  <c r="H25"/>
  <c r="I25" s="1"/>
  <c r="H24"/>
  <c r="I24" s="1"/>
  <c r="H23"/>
  <c r="H20"/>
  <c r="I20" s="1"/>
  <c r="H19"/>
  <c r="I19" s="1"/>
  <c r="H18"/>
  <c r="H17"/>
  <c r="H16"/>
  <c r="H15"/>
  <c r="H14"/>
  <c r="H12"/>
  <c r="I12" s="1"/>
  <c r="H11"/>
  <c r="I11" s="1"/>
  <c r="I29" l="1"/>
  <c r="I32"/>
  <c r="F29"/>
  <c r="F32" s="1"/>
  <c r="F15" l="1"/>
  <c r="I15" s="1"/>
  <c r="F16"/>
  <c r="I16" s="1"/>
  <c r="F17"/>
  <c r="I17" s="1"/>
  <c r="F23"/>
  <c r="I23" s="1"/>
  <c r="K20" l="1"/>
  <c r="F28"/>
  <c r="I28" s="1"/>
  <c r="F31" l="1"/>
  <c r="I31" s="1"/>
  <c r="K32" l="1"/>
  <c r="I34"/>
</calcChain>
</file>

<file path=xl/sharedStrings.xml><?xml version="1.0" encoding="utf-8"?>
<sst xmlns="http://schemas.openxmlformats.org/spreadsheetml/2006/main" count="79" uniqueCount="47">
  <si>
    <t>UN</t>
  </si>
  <si>
    <t>M</t>
  </si>
  <si>
    <t>VALOR GLOBAL DO ORÇAMENTO</t>
  </si>
  <si>
    <t>PREFEITURA MUNICIPAL DE SANTO ANTÔNIO DE PÁDUA</t>
  </si>
  <si>
    <t xml:space="preserve">                PLANILHA ORÇAMENTÁRIA</t>
  </si>
  <si>
    <t>OBRA: CENTRO DE CONVENÇÕES MUNICIPAL</t>
  </si>
  <si>
    <t>DESCRIÇÃO</t>
  </si>
  <si>
    <t>UNID.</t>
  </si>
  <si>
    <t>QUANT.</t>
  </si>
  <si>
    <t>PREÇO UNITÁRIO</t>
  </si>
  <si>
    <t>PREÇO            TOTAL</t>
  </si>
  <si>
    <t>LOCACAO DE ANDAIME METALICO TUBULAR DE ENCAIXE, TIPO DE TORRE, COM LARGURA DE 1 ATE 1,5 M E ALTURA DE *1,00* M</t>
  </si>
  <si>
    <t>MXMES</t>
  </si>
  <si>
    <t>FONTE</t>
  </si>
  <si>
    <t>CÓDIGO</t>
  </si>
  <si>
    <t>SINAPI-I</t>
  </si>
  <si>
    <t>sinapi</t>
  </si>
  <si>
    <t>PAREDE COM PLACAS DE GESSO ACARTONADO (DRYWALL), PARA USO INTERNO, COM DUAS FACES SIMPLES E ESTRUTURA METÁLICA COM GUIAS SIMPLES, COM VÃOS AF_06/2017_P</t>
  </si>
  <si>
    <t>M2</t>
  </si>
  <si>
    <t>PORTA DE MADEIRA PARA PINTURA, SEMI-OCA (LEVE OU MÉDIA), 80X210CM, ESPESSURA DE 3,5CM, INCLUSO DOBRADIÇAS - FORNECIMENTO E INSTALAÇÃO. AF_12DE 3,5CM, INCLUSO DOBRADIÇAS - FORNECIMENTO E INSTALAÇÃO. AF_12
/2019</t>
  </si>
  <si>
    <t>FECHADURA DE EMBUTIR COM CILINDRO, EXTERNA, COMPLETA, ACABAMENTO PADRÃO MÉDIO, INCLUSO EXECUÇÃO DE FURO - FORNECIMENTO E INSTALAÇÃO. AF_12/2019</t>
  </si>
  <si>
    <t>SALAS DEPÓSITO, GERÊNCIA E CPD</t>
  </si>
  <si>
    <t xml:space="preserve"> SALA 2 (CINEMA)</t>
  </si>
  <si>
    <t>FORRO EM DRYWALL, PARA AMBIENTES COMERCIAIS, INCLUSIVE ESTRUTURA DE FIXAÇÃO. AF_05/2017_P</t>
  </si>
  <si>
    <t>PAREDE COM PLACAS DE GESSO ACARTONADO (DRYWALL), PARA USO INTERNO, COM UMA FACE SIMPLES E ESTRUTURA METÁLICA COM GUIAS SIMPLES, SEM VÃOS. AF_06/2017_P</t>
  </si>
  <si>
    <t>INSTALAÇÃO DE ISOLAMENTO COM LÃ DE ROCHA EM PAREDES DRYWALL. AF_06/2017</t>
  </si>
  <si>
    <t>sinapi-I</t>
  </si>
  <si>
    <t>TELA DE ARAME GALVANIZADA QUADRANGULAR / LOSANGULAR, FIO 3,4 MM (10 BWG),MALHA 5 X 5 CM, H = 2 M</t>
  </si>
  <si>
    <t>PAREDE COM PLACAS DE GESSO ACARTONADO (DRYWALL), PARA USO INTERNO, COM UMA FACE SIMPLES E OUTRA FACE DUPLA E ESTRUTURA METÁLICA COM GUIAS SIMPLES, SEM VÃOS. AF_06/2017_P</t>
  </si>
  <si>
    <t>FORRO COMPOSTO POR PAINEIS DE LA DE VIDRO, REVESTIDOS EM PVC MICROPERFURADO, DE *1250 X 625* MM, ESPESSURA 15 MM (COM COLOCACAO)</t>
  </si>
  <si>
    <t>sinapi-i</t>
  </si>
  <si>
    <t>PERFIL CANALETA, FORMATO C, EM ACO ZINCADO, PARA ESTRUTURA FORRO DRYWALL, E =0,5 MM, *46 X 18* (L X H), COMPRIMENTO 3 M</t>
  </si>
  <si>
    <t>SALA 1 (AUDITÓRIO)</t>
  </si>
  <si>
    <t>OBJETO: TRATAMENTO ACÚSTICO DA SALA 2, PORTAS ACÚSTICAS, ALVENARIAS E FORROS EM DRYWALL</t>
  </si>
  <si>
    <t>APLICAÇÃO E LIXAMENTO DE MASSA LÁTEX EM PAREDES, DUAS DEMÃOS. AF_06/2014</t>
  </si>
  <si>
    <t>APLICAÇÃO E LIXAMENTO DE MASSA LÁTEX EM TETO, DUAS DEMÃOS. AF_06/2015</t>
  </si>
  <si>
    <t>74065/002</t>
  </si>
  <si>
    <t>PINTURA ESMALTE ACETINADO PARA MADEIRA, DUAS DEMAOS, SOBRE FUNDO NIVELADOR BRANCO</t>
  </si>
  <si>
    <t>APLICAÇÃO MANUAL DE PINTURA COM TINTA LÁTEX PVA EM PAREDES, DUAS DEMÃOS. AF_06/2014</t>
  </si>
  <si>
    <t>APLICAÇÃO MANUAL DE PINTURA COM TINTA LÁTEX ACRÍLICA EM TETO, DUAS DEMÃOS. AF_06/2014</t>
  </si>
  <si>
    <t>FONTE: SINAPI 08/2020 - DESONERADO</t>
  </si>
  <si>
    <t>BDI: 26,87%</t>
  </si>
  <si>
    <t>PREÇO C/ BDI</t>
  </si>
  <si>
    <t>PORTA ACÚSTICA (EXTERNA) COM CHAPA DE AÇO, E=6CM, TRAVA ANTIPÂNICO E ACESSÓRIOS</t>
  </si>
  <si>
    <t>PORTA ACÚSTICA (INTERNA) COM CHAPA DE AÇO, E=6CM, TRAVA ANTIPÂNICO E ACESSÓRIOS</t>
  </si>
  <si>
    <t>comp 02]</t>
  </si>
  <si>
    <t>comp01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</si>
</sst>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44" fontId="0" fillId="0" borderId="0" xfId="42" applyFont="1"/>
    <xf numFmtId="44" fontId="16" fillId="0" borderId="10" xfId="42" applyFont="1" applyBorder="1"/>
    <xf numFmtId="0" fontId="0" fillId="0" borderId="10" xfId="0" applyBorder="1"/>
    <xf numFmtId="0" fontId="16" fillId="0" borderId="0" xfId="0" applyFont="1" applyBorder="1" applyAlignment="1">
      <alignment horizontal="center"/>
    </xf>
    <xf numFmtId="44" fontId="16" fillId="0" borderId="0" xfId="42" applyFont="1" applyBorder="1"/>
    <xf numFmtId="44" fontId="16" fillId="0" borderId="14" xfId="42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4" fontId="0" fillId="0" borderId="10" xfId="42" applyFont="1" applyBorder="1" applyAlignment="1">
      <alignment vertical="center"/>
    </xf>
    <xf numFmtId="44" fontId="0" fillId="0" borderId="10" xfId="4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0" borderId="10" xfId="0" applyFont="1" applyBorder="1"/>
    <xf numFmtId="0" fontId="18" fillId="0" borderId="0" xfId="0" applyFont="1" applyBorder="1" applyAlignment="1">
      <alignment vertical="center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/>
    <xf numFmtId="0" fontId="22" fillId="0" borderId="10" xfId="0" applyFont="1" applyBorder="1"/>
    <xf numFmtId="44" fontId="22" fillId="0" borderId="10" xfId="42" applyFont="1" applyBorder="1"/>
    <xf numFmtId="0" fontId="22" fillId="0" borderId="0" xfId="0" applyFont="1"/>
    <xf numFmtId="0" fontId="21" fillId="0" borderId="10" xfId="0" applyFont="1" applyFill="1" applyBorder="1"/>
    <xf numFmtId="0" fontId="22" fillId="0" borderId="10" xfId="0" applyFont="1" applyFill="1" applyBorder="1"/>
    <xf numFmtId="44" fontId="22" fillId="0" borderId="10" xfId="42" applyFont="1" applyFill="1" applyBorder="1"/>
    <xf numFmtId="0" fontId="22" fillId="0" borderId="0" xfId="0" applyFont="1" applyFill="1"/>
    <xf numFmtId="0" fontId="21" fillId="0" borderId="10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/>
    <xf numFmtId="0" fontId="22" fillId="0" borderId="12" xfId="0" applyFont="1" applyBorder="1" applyAlignment="1"/>
    <xf numFmtId="0" fontId="22" fillId="0" borderId="13" xfId="0" applyFont="1" applyBorder="1" applyAlignment="1"/>
    <xf numFmtId="44" fontId="22" fillId="0" borderId="0" xfId="0" applyNumberFormat="1" applyFont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2" fillId="0" borderId="10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13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22" fillId="0" borderId="13" xfId="0" applyFont="1" applyBorder="1" applyAlignment="1">
      <alignment horizontal="left" wrapText="1"/>
    </xf>
    <xf numFmtId="0" fontId="22" fillId="0" borderId="11" xfId="0" applyFont="1" applyFill="1" applyBorder="1" applyAlignment="1">
      <alignment horizontal="left" wrapText="1"/>
    </xf>
    <xf numFmtId="0" fontId="22" fillId="0" borderId="13" xfId="0" applyFont="1" applyFill="1" applyBorder="1" applyAlignment="1">
      <alignment horizontal="left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2" builtinId="4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171451</xdr:rowOff>
    </xdr:from>
    <xdr:to>
      <xdr:col>1</xdr:col>
      <xdr:colOff>519195</xdr:colOff>
      <xdr:row>5</xdr:row>
      <xdr:rowOff>104775</xdr:rowOff>
    </xdr:to>
    <xdr:pic>
      <xdr:nvPicPr>
        <xdr:cNvPr id="3" name="Imagem 1" descr="Timb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12000"/>
        </a:blip>
        <a:srcRect/>
        <a:stretch>
          <a:fillRect/>
        </a:stretch>
      </xdr:blipFill>
      <xdr:spPr bwMode="auto">
        <a:xfrm>
          <a:off x="19050" y="171451"/>
          <a:ext cx="103354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showGridLines="0" tabSelected="1" view="pageBreakPreview" zoomScaleSheetLayoutView="100" workbookViewId="0">
      <selection activeCell="I29" sqref="I29"/>
    </sheetView>
  </sheetViews>
  <sheetFormatPr defaultRowHeight="15"/>
  <cols>
    <col min="1" max="2" width="8" customWidth="1"/>
    <col min="3" max="3" width="30.28515625" customWidth="1"/>
    <col min="5" max="5" width="7" customWidth="1"/>
    <col min="6" max="6" width="7" style="1" customWidth="1"/>
    <col min="7" max="8" width="12.140625" style="1" customWidth="1"/>
    <col min="9" max="9" width="15.140625" customWidth="1"/>
    <col min="10" max="11" width="14.28515625" bestFit="1" customWidth="1"/>
    <col min="12" max="12" width="15.42578125" bestFit="1" customWidth="1"/>
  </cols>
  <sheetData>
    <row r="1" spans="1:12" ht="18">
      <c r="B1" s="43" t="s">
        <v>3</v>
      </c>
      <c r="C1" s="43"/>
      <c r="D1" s="43"/>
      <c r="E1" s="43"/>
      <c r="F1" s="43"/>
      <c r="G1" s="43"/>
      <c r="H1" s="43"/>
      <c r="I1" s="43"/>
    </row>
    <row r="3" spans="1:12" ht="18" customHeight="1">
      <c r="C3" s="13" t="s">
        <v>4</v>
      </c>
      <c r="D3" s="13"/>
      <c r="E3" s="13"/>
      <c r="F3" s="13"/>
      <c r="G3" s="13"/>
      <c r="H3" s="13"/>
      <c r="I3" s="13"/>
    </row>
    <row r="4" spans="1:12" ht="18.75">
      <c r="C4" s="44" t="s">
        <v>5</v>
      </c>
      <c r="D4" s="44"/>
      <c r="E4" s="44"/>
      <c r="F4" s="44"/>
      <c r="G4" s="44"/>
      <c r="H4" s="44"/>
      <c r="I4" s="44"/>
    </row>
    <row r="5" spans="1:12" ht="18.75" customHeight="1">
      <c r="C5" s="47" t="s">
        <v>33</v>
      </c>
      <c r="D5" s="47"/>
      <c r="E5" s="47"/>
      <c r="F5" s="47"/>
      <c r="G5" s="47"/>
      <c r="H5" s="47"/>
      <c r="I5" s="47"/>
    </row>
    <row r="6" spans="1:12">
      <c r="C6" s="47"/>
      <c r="D6" s="47"/>
      <c r="E6" s="47"/>
      <c r="F6" s="47"/>
      <c r="G6" s="47"/>
      <c r="H6" s="47"/>
      <c r="I6" s="47"/>
    </row>
    <row r="7" spans="1:12" ht="18.75" customHeight="1">
      <c r="C7" s="42" t="s">
        <v>40</v>
      </c>
      <c r="D7" s="42"/>
      <c r="E7" s="42"/>
      <c r="F7" s="14"/>
      <c r="G7" s="25"/>
      <c r="H7" s="25" t="s">
        <v>41</v>
      </c>
      <c r="I7" s="14"/>
    </row>
    <row r="9" spans="1:12" ht="33" customHeight="1">
      <c r="A9" s="7" t="s">
        <v>13</v>
      </c>
      <c r="B9" s="7" t="s">
        <v>14</v>
      </c>
      <c r="C9" s="36" t="s">
        <v>6</v>
      </c>
      <c r="D9" s="36"/>
      <c r="E9" s="8" t="s">
        <v>7</v>
      </c>
      <c r="F9" s="9" t="s">
        <v>8</v>
      </c>
      <c r="G9" s="10" t="s">
        <v>9</v>
      </c>
      <c r="H9" s="10" t="s">
        <v>42</v>
      </c>
      <c r="I9" s="11" t="s">
        <v>10</v>
      </c>
    </row>
    <row r="10" spans="1:12" ht="16.5" customHeight="1">
      <c r="A10" s="12"/>
      <c r="B10" s="3"/>
      <c r="C10" s="48" t="s">
        <v>32</v>
      </c>
      <c r="D10" s="49"/>
      <c r="E10" s="49"/>
      <c r="F10" s="49"/>
      <c r="G10" s="49"/>
      <c r="H10" s="50"/>
      <c r="I10" s="11"/>
    </row>
    <row r="11" spans="1:12" s="18" customFormat="1" ht="62.25" customHeight="1">
      <c r="A11" s="15" t="s">
        <v>16</v>
      </c>
      <c r="B11" s="16" t="s">
        <v>45</v>
      </c>
      <c r="C11" s="33" t="s">
        <v>43</v>
      </c>
      <c r="D11" s="33"/>
      <c r="E11" s="16" t="s">
        <v>0</v>
      </c>
      <c r="F11" s="16">
        <v>2</v>
      </c>
      <c r="G11" s="17">
        <v>5770.68</v>
      </c>
      <c r="H11" s="17">
        <f>G11*1.2687</f>
        <v>7321.261716</v>
      </c>
      <c r="I11" s="17">
        <f>H11*F11</f>
        <v>14642.523432</v>
      </c>
    </row>
    <row r="12" spans="1:12" s="18" customFormat="1" ht="61.5" customHeight="1">
      <c r="A12" s="15" t="s">
        <v>16</v>
      </c>
      <c r="B12" s="16" t="s">
        <v>46</v>
      </c>
      <c r="C12" s="33" t="s">
        <v>44</v>
      </c>
      <c r="D12" s="33"/>
      <c r="E12" s="16" t="s">
        <v>0</v>
      </c>
      <c r="F12" s="16">
        <v>1</v>
      </c>
      <c r="G12" s="17">
        <v>5456.67</v>
      </c>
      <c r="H12" s="17">
        <f>G12*1.2687</f>
        <v>6922.8772289999997</v>
      </c>
      <c r="I12" s="17">
        <f>H12*F12</f>
        <v>6922.8772289999997</v>
      </c>
      <c r="L12" s="29">
        <f>SUM(I11:I12)</f>
        <v>21565.400661</v>
      </c>
    </row>
    <row r="13" spans="1:12">
      <c r="A13" s="12"/>
      <c r="B13" s="3"/>
      <c r="C13" s="48" t="s">
        <v>22</v>
      </c>
      <c r="D13" s="49"/>
      <c r="E13" s="49"/>
      <c r="F13" s="49"/>
      <c r="G13" s="49"/>
      <c r="H13" s="50"/>
      <c r="I13" s="2"/>
    </row>
    <row r="14" spans="1:12" s="18" customFormat="1" ht="75.75" customHeight="1">
      <c r="A14" s="15" t="s">
        <v>16</v>
      </c>
      <c r="B14" s="16">
        <v>96370</v>
      </c>
      <c r="C14" s="34" t="s">
        <v>24</v>
      </c>
      <c r="D14" s="37"/>
      <c r="E14" s="16" t="s">
        <v>18</v>
      </c>
      <c r="F14" s="16">
        <v>9.15</v>
      </c>
      <c r="G14" s="17">
        <v>53.93</v>
      </c>
      <c r="H14" s="17">
        <f t="shared" ref="H14:H20" si="0">G14*1.2687</f>
        <v>68.420991000000001</v>
      </c>
      <c r="I14" s="17">
        <f>H14*F14</f>
        <v>626.05206765000003</v>
      </c>
    </row>
    <row r="15" spans="1:12" s="18" customFormat="1" ht="33.75" customHeight="1">
      <c r="A15" s="15" t="s">
        <v>16</v>
      </c>
      <c r="B15" s="16">
        <v>96372</v>
      </c>
      <c r="C15" s="34" t="s">
        <v>25</v>
      </c>
      <c r="D15" s="37"/>
      <c r="E15" s="16" t="s">
        <v>18</v>
      </c>
      <c r="F15" s="16">
        <f>45.75+370+370+80+80+141+141</f>
        <v>1227.75</v>
      </c>
      <c r="G15" s="17">
        <v>20.260000000000002</v>
      </c>
      <c r="H15" s="17">
        <f t="shared" si="0"/>
        <v>25.703862000000001</v>
      </c>
      <c r="I15" s="17">
        <f>H15*F15</f>
        <v>31557.916570500001</v>
      </c>
    </row>
    <row r="16" spans="1:12" s="18" customFormat="1" ht="30" customHeight="1">
      <c r="A16" s="15" t="s">
        <v>26</v>
      </c>
      <c r="B16" s="16">
        <v>7162</v>
      </c>
      <c r="C16" s="34" t="s">
        <v>27</v>
      </c>
      <c r="D16" s="37"/>
      <c r="E16" s="16" t="s">
        <v>18</v>
      </c>
      <c r="F16" s="16">
        <f>370+80+141</f>
        <v>591</v>
      </c>
      <c r="G16" s="17">
        <v>50.04</v>
      </c>
      <c r="H16" s="17">
        <f t="shared" si="0"/>
        <v>63.485747999999994</v>
      </c>
      <c r="I16" s="17">
        <f>H16*F16</f>
        <v>37520.077067999999</v>
      </c>
    </row>
    <row r="17" spans="1:14" s="18" customFormat="1" ht="77.25" customHeight="1">
      <c r="A17" s="15" t="s">
        <v>16</v>
      </c>
      <c r="B17" s="16">
        <v>96364</v>
      </c>
      <c r="C17" s="34" t="s">
        <v>28</v>
      </c>
      <c r="D17" s="37"/>
      <c r="E17" s="16" t="s">
        <v>18</v>
      </c>
      <c r="F17" s="16">
        <f>370+80+141</f>
        <v>591</v>
      </c>
      <c r="G17" s="17">
        <v>133.44</v>
      </c>
      <c r="H17" s="17">
        <f t="shared" si="0"/>
        <v>169.29532799999998</v>
      </c>
      <c r="I17" s="17">
        <f t="shared" ref="I17:I20" si="1">H17*F17</f>
        <v>100053.538848</v>
      </c>
    </row>
    <row r="18" spans="1:14" s="18" customFormat="1" ht="44.25" customHeight="1">
      <c r="A18" s="19" t="s">
        <v>30</v>
      </c>
      <c r="B18" s="20">
        <v>3275</v>
      </c>
      <c r="C18" s="38" t="s">
        <v>29</v>
      </c>
      <c r="D18" s="39"/>
      <c r="E18" s="20" t="s">
        <v>18</v>
      </c>
      <c r="F18" s="20">
        <v>356.4</v>
      </c>
      <c r="G18" s="21">
        <v>63.03</v>
      </c>
      <c r="H18" s="17">
        <f t="shared" si="0"/>
        <v>79.966161</v>
      </c>
      <c r="I18" s="17">
        <f t="shared" si="1"/>
        <v>28499.939780399996</v>
      </c>
      <c r="J18" s="22"/>
      <c r="K18" s="22"/>
      <c r="L18" s="22"/>
      <c r="M18" s="22"/>
      <c r="N18" s="22"/>
    </row>
    <row r="19" spans="1:14" s="18" customFormat="1" ht="30" customHeight="1">
      <c r="A19" s="15" t="s">
        <v>30</v>
      </c>
      <c r="B19" s="16">
        <v>39427</v>
      </c>
      <c r="C19" s="33" t="s">
        <v>31</v>
      </c>
      <c r="D19" s="33"/>
      <c r="E19" s="16" t="s">
        <v>1</v>
      </c>
      <c r="F19" s="16">
        <v>855.36</v>
      </c>
      <c r="G19" s="17">
        <v>3.34</v>
      </c>
      <c r="H19" s="17">
        <f t="shared" si="0"/>
        <v>4.2374579999999993</v>
      </c>
      <c r="I19" s="17">
        <f t="shared" si="1"/>
        <v>3624.5520748799995</v>
      </c>
    </row>
    <row r="20" spans="1:14" s="18" customFormat="1" ht="61.5" customHeight="1">
      <c r="A20" s="15" t="s">
        <v>16</v>
      </c>
      <c r="B20" s="16" t="s">
        <v>46</v>
      </c>
      <c r="C20" s="33" t="s">
        <v>44</v>
      </c>
      <c r="D20" s="33"/>
      <c r="E20" s="16" t="s">
        <v>0</v>
      </c>
      <c r="F20" s="16">
        <v>2</v>
      </c>
      <c r="G20" s="17">
        <v>5456.67</v>
      </c>
      <c r="H20" s="17">
        <f t="shared" si="0"/>
        <v>6922.8772289999997</v>
      </c>
      <c r="I20" s="17">
        <f t="shared" si="1"/>
        <v>13845.754457999999</v>
      </c>
      <c r="K20" s="29">
        <f>SUM(I14:I20)</f>
        <v>215727.83086742999</v>
      </c>
    </row>
    <row r="21" spans="1:14" s="18" customFormat="1">
      <c r="A21" s="15"/>
      <c r="B21" s="16"/>
      <c r="C21" s="26"/>
      <c r="D21" s="27"/>
      <c r="E21" s="27"/>
      <c r="F21" s="27"/>
      <c r="G21" s="27"/>
      <c r="H21" s="28"/>
      <c r="I21" s="17"/>
    </row>
    <row r="22" spans="1:14" s="18" customFormat="1">
      <c r="A22" s="15"/>
      <c r="B22" s="16"/>
      <c r="C22" s="51" t="s">
        <v>21</v>
      </c>
      <c r="D22" s="52"/>
      <c r="E22" s="52"/>
      <c r="F22" s="52"/>
      <c r="G22" s="52"/>
      <c r="H22" s="53"/>
      <c r="I22" s="17"/>
    </row>
    <row r="23" spans="1:14" s="18" customFormat="1" ht="59.25" customHeight="1">
      <c r="A23" s="15" t="s">
        <v>16</v>
      </c>
      <c r="B23" s="16">
        <v>96359</v>
      </c>
      <c r="C23" s="34" t="s">
        <v>17</v>
      </c>
      <c r="D23" s="37"/>
      <c r="E23" s="16" t="s">
        <v>18</v>
      </c>
      <c r="F23" s="16">
        <f>40.9+11.1+11.86</f>
        <v>63.86</v>
      </c>
      <c r="G23" s="17">
        <v>93.21</v>
      </c>
      <c r="H23" s="17">
        <f t="shared" ref="H23:H32" si="2">G23*1.2687</f>
        <v>118.25552699999999</v>
      </c>
      <c r="I23" s="17">
        <f t="shared" ref="I23:I32" si="3">H23*F23</f>
        <v>7551.7979542199992</v>
      </c>
    </row>
    <row r="24" spans="1:14" s="18" customFormat="1" ht="60" customHeight="1">
      <c r="A24" s="15" t="s">
        <v>16</v>
      </c>
      <c r="B24" s="16">
        <v>90822</v>
      </c>
      <c r="C24" s="34" t="s">
        <v>19</v>
      </c>
      <c r="D24" s="35"/>
      <c r="E24" s="16" t="s">
        <v>0</v>
      </c>
      <c r="F24" s="16">
        <v>4</v>
      </c>
      <c r="G24" s="17">
        <v>320.85000000000002</v>
      </c>
      <c r="H24" s="17">
        <f t="shared" si="2"/>
        <v>407.06239499999998</v>
      </c>
      <c r="I24" s="17">
        <f t="shared" si="3"/>
        <v>1628.2495799999999</v>
      </c>
    </row>
    <row r="25" spans="1:14" s="18" customFormat="1" ht="46.5" customHeight="1">
      <c r="A25" s="15" t="s">
        <v>16</v>
      </c>
      <c r="B25" s="16">
        <v>90830</v>
      </c>
      <c r="C25" s="45" t="s">
        <v>20</v>
      </c>
      <c r="D25" s="46"/>
      <c r="E25" s="16" t="s">
        <v>0</v>
      </c>
      <c r="F25" s="16">
        <v>4</v>
      </c>
      <c r="G25" s="17">
        <v>118.36</v>
      </c>
      <c r="H25" s="17">
        <f t="shared" si="2"/>
        <v>150.163332</v>
      </c>
      <c r="I25" s="17">
        <f t="shared" si="3"/>
        <v>600.65332799999999</v>
      </c>
    </row>
    <row r="26" spans="1:14" s="18" customFormat="1" ht="45" customHeight="1">
      <c r="A26" s="15" t="s">
        <v>16</v>
      </c>
      <c r="B26" s="16">
        <v>96114</v>
      </c>
      <c r="C26" s="45" t="s">
        <v>23</v>
      </c>
      <c r="D26" s="46"/>
      <c r="E26" s="16" t="s">
        <v>18</v>
      </c>
      <c r="F26" s="16">
        <v>18.399999999999999</v>
      </c>
      <c r="G26" s="17">
        <v>62.99</v>
      </c>
      <c r="H26" s="17">
        <f t="shared" si="2"/>
        <v>79.915413000000001</v>
      </c>
      <c r="I26" s="17">
        <f t="shared" si="3"/>
        <v>1470.4435991999999</v>
      </c>
    </row>
    <row r="27" spans="1:14" s="18" customFormat="1" ht="45" customHeight="1">
      <c r="A27" s="23" t="s">
        <v>15</v>
      </c>
      <c r="B27" s="24">
        <v>10527</v>
      </c>
      <c r="C27" s="40" t="s">
        <v>11</v>
      </c>
      <c r="D27" s="41"/>
      <c r="E27" s="16" t="s">
        <v>12</v>
      </c>
      <c r="F27" s="16">
        <v>216</v>
      </c>
      <c r="G27" s="17">
        <v>17.5</v>
      </c>
      <c r="H27" s="17">
        <f t="shared" si="2"/>
        <v>22.202249999999999</v>
      </c>
      <c r="I27" s="17">
        <f t="shared" si="3"/>
        <v>4795.6859999999997</v>
      </c>
    </row>
    <row r="28" spans="1:14" s="18" customFormat="1" ht="45" customHeight="1">
      <c r="A28" s="15" t="s">
        <v>16</v>
      </c>
      <c r="B28" s="24">
        <v>88497</v>
      </c>
      <c r="C28" s="40" t="s">
        <v>34</v>
      </c>
      <c r="D28" s="41"/>
      <c r="E28" s="16" t="s">
        <v>18</v>
      </c>
      <c r="F28" s="16">
        <f>F23*2</f>
        <v>127.72</v>
      </c>
      <c r="G28" s="17">
        <v>14.24</v>
      </c>
      <c r="H28" s="17">
        <f t="shared" si="2"/>
        <v>18.066288</v>
      </c>
      <c r="I28" s="17">
        <f t="shared" si="3"/>
        <v>2307.42630336</v>
      </c>
    </row>
    <row r="29" spans="1:14" s="18" customFormat="1" ht="45" customHeight="1">
      <c r="A29" s="15" t="s">
        <v>16</v>
      </c>
      <c r="B29" s="24">
        <v>88496</v>
      </c>
      <c r="C29" s="40" t="s">
        <v>35</v>
      </c>
      <c r="D29" s="41"/>
      <c r="E29" s="16" t="s">
        <v>18</v>
      </c>
      <c r="F29" s="16">
        <f>F26</f>
        <v>18.399999999999999</v>
      </c>
      <c r="G29" s="17">
        <v>26.4</v>
      </c>
      <c r="H29" s="17">
        <f t="shared" si="2"/>
        <v>33.493679999999998</v>
      </c>
      <c r="I29" s="17">
        <f t="shared" si="3"/>
        <v>616.28371199999992</v>
      </c>
    </row>
    <row r="30" spans="1:14" s="18" customFormat="1" ht="45" customHeight="1">
      <c r="A30" s="15" t="s">
        <v>16</v>
      </c>
      <c r="B30" s="24" t="s">
        <v>36</v>
      </c>
      <c r="C30" s="40" t="s">
        <v>37</v>
      </c>
      <c r="D30" s="41"/>
      <c r="E30" s="16" t="s">
        <v>18</v>
      </c>
      <c r="F30" s="16">
        <v>13.44</v>
      </c>
      <c r="G30" s="17">
        <v>27.09</v>
      </c>
      <c r="H30" s="17">
        <f t="shared" si="2"/>
        <v>34.369082999999996</v>
      </c>
      <c r="I30" s="17">
        <f t="shared" si="3"/>
        <v>461.92047551999991</v>
      </c>
    </row>
    <row r="31" spans="1:14" s="18" customFormat="1" ht="45" customHeight="1">
      <c r="A31" s="15" t="s">
        <v>16</v>
      </c>
      <c r="B31" s="24">
        <v>88487</v>
      </c>
      <c r="C31" s="40" t="s">
        <v>38</v>
      </c>
      <c r="D31" s="41"/>
      <c r="E31" s="16" t="s">
        <v>18</v>
      </c>
      <c r="F31" s="16">
        <f>F28</f>
        <v>127.72</v>
      </c>
      <c r="G31" s="17">
        <v>10.61</v>
      </c>
      <c r="H31" s="17">
        <f t="shared" si="2"/>
        <v>13.460906999999999</v>
      </c>
      <c r="I31" s="17">
        <f t="shared" si="3"/>
        <v>1719.2270420399998</v>
      </c>
    </row>
    <row r="32" spans="1:14" s="18" customFormat="1" ht="45" customHeight="1">
      <c r="A32" s="15" t="s">
        <v>16</v>
      </c>
      <c r="B32" s="24">
        <v>88488</v>
      </c>
      <c r="C32" s="40" t="s">
        <v>39</v>
      </c>
      <c r="D32" s="41"/>
      <c r="E32" s="16" t="s">
        <v>18</v>
      </c>
      <c r="F32" s="16">
        <f>F29</f>
        <v>18.399999999999999</v>
      </c>
      <c r="G32" s="17">
        <v>15.41</v>
      </c>
      <c r="H32" s="17">
        <f t="shared" si="2"/>
        <v>19.550667000000001</v>
      </c>
      <c r="I32" s="17">
        <f t="shared" si="3"/>
        <v>359.73227279999998</v>
      </c>
      <c r="K32" s="29">
        <f>SUM(I23:I32)</f>
        <v>21511.420267139998</v>
      </c>
    </row>
    <row r="33" spans="3:9" ht="3" customHeight="1" thickBot="1">
      <c r="C33" s="4"/>
      <c r="D33" s="4"/>
      <c r="E33" s="4"/>
      <c r="F33" s="4"/>
      <c r="G33" s="4"/>
      <c r="H33" s="4"/>
      <c r="I33" s="5"/>
    </row>
    <row r="34" spans="3:9" ht="15.75" thickBot="1">
      <c r="C34" s="30" t="s">
        <v>2</v>
      </c>
      <c r="D34" s="31"/>
      <c r="E34" s="31"/>
      <c r="F34" s="31"/>
      <c r="G34" s="31"/>
      <c r="H34" s="32"/>
      <c r="I34" s="6">
        <f>SUM(I11:I32)</f>
        <v>258804.65179556995</v>
      </c>
    </row>
    <row r="35" spans="3:9">
      <c r="C35" s="4"/>
      <c r="D35" s="4"/>
      <c r="E35" s="4"/>
      <c r="F35" s="4"/>
      <c r="G35" s="4"/>
      <c r="H35" s="4"/>
      <c r="I35" s="5"/>
    </row>
    <row r="36" spans="3:9">
      <c r="C36" s="4"/>
      <c r="D36" s="4"/>
      <c r="E36" s="4"/>
      <c r="F36" s="4"/>
      <c r="G36" s="4"/>
      <c r="H36" s="4"/>
      <c r="I36" s="5"/>
    </row>
    <row r="37" spans="3:9">
      <c r="C37" s="4"/>
      <c r="D37" s="4"/>
      <c r="E37" s="4"/>
      <c r="F37" s="4"/>
      <c r="G37" s="4"/>
      <c r="H37" s="4"/>
      <c r="I37" s="5"/>
    </row>
    <row r="38" spans="3:9">
      <c r="C38" s="4"/>
      <c r="D38" s="4"/>
      <c r="E38" s="4"/>
      <c r="F38" s="4"/>
      <c r="G38" s="4"/>
      <c r="H38" s="4"/>
      <c r="I38" s="5"/>
    </row>
    <row r="39" spans="3:9">
      <c r="C39" s="4"/>
      <c r="D39" s="4"/>
      <c r="E39" s="4"/>
      <c r="F39" s="4"/>
      <c r="G39" s="4"/>
      <c r="H39" s="4"/>
      <c r="I39" s="5"/>
    </row>
    <row r="40" spans="3:9">
      <c r="C40" s="4"/>
      <c r="D40" s="4"/>
      <c r="E40" s="4"/>
      <c r="F40" s="4"/>
      <c r="G40" s="4"/>
      <c r="H40" s="4"/>
      <c r="I40" s="5"/>
    </row>
    <row r="41" spans="3:9">
      <c r="C41" s="4"/>
      <c r="D41" s="4"/>
      <c r="E41" s="4"/>
      <c r="F41" s="4"/>
      <c r="G41" s="4"/>
      <c r="H41" s="4"/>
      <c r="I41" s="5"/>
    </row>
    <row r="42" spans="3:9">
      <c r="C42" s="4"/>
      <c r="D42" s="4"/>
      <c r="E42" s="4"/>
      <c r="F42" s="4"/>
      <c r="G42" s="4"/>
      <c r="H42" s="4"/>
      <c r="I42" s="5"/>
    </row>
    <row r="43" spans="3:9">
      <c r="C43" s="4"/>
      <c r="D43" s="4"/>
      <c r="E43" s="4"/>
      <c r="F43" s="4"/>
      <c r="G43" s="4"/>
      <c r="H43" s="4"/>
      <c r="I43" s="5"/>
    </row>
    <row r="44" spans="3:9">
      <c r="C44" s="4"/>
      <c r="D44" s="4"/>
      <c r="E44" s="4"/>
      <c r="F44" s="4"/>
      <c r="G44" s="4"/>
      <c r="H44" s="4"/>
      <c r="I44" s="5"/>
    </row>
  </sheetData>
  <mergeCells count="28">
    <mergeCell ref="C32:D32"/>
    <mergeCell ref="C7:E7"/>
    <mergeCell ref="B1:I1"/>
    <mergeCell ref="C4:I4"/>
    <mergeCell ref="C27:D27"/>
    <mergeCell ref="C25:D25"/>
    <mergeCell ref="C26:D26"/>
    <mergeCell ref="C23:D23"/>
    <mergeCell ref="C5:I6"/>
    <mergeCell ref="C10:H10"/>
    <mergeCell ref="C13:H13"/>
    <mergeCell ref="C22:H22"/>
    <mergeCell ref="C34:H34"/>
    <mergeCell ref="C19:D19"/>
    <mergeCell ref="C20:D20"/>
    <mergeCell ref="C24:D24"/>
    <mergeCell ref="C9:D9"/>
    <mergeCell ref="C12:D12"/>
    <mergeCell ref="C11:D11"/>
    <mergeCell ref="C15:D15"/>
    <mergeCell ref="C17:D17"/>
    <mergeCell ref="C16:D16"/>
    <mergeCell ref="C18:D18"/>
    <mergeCell ref="C14:D14"/>
    <mergeCell ref="C28:D28"/>
    <mergeCell ref="C29:D29"/>
    <mergeCell ref="C30:D30"/>
    <mergeCell ref="C31:D31"/>
  </mergeCells>
  <pageMargins left="1.0236220472440944" right="0.51181102362204722" top="0.78740157480314965" bottom="0.78740157480314965" header="0.31496062992125984" footer="0.31496062992125984"/>
  <pageSetup paperSize="9" scale="78" orientation="portrait" r:id="rId1"/>
  <rowBreaks count="1" manualBreakCount="1">
    <brk id="26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PC-1069</vt:lpstr>
      <vt:lpstr>'PC-1069'!Area_de_impressao</vt:lpstr>
      <vt:lpstr>'PC-1069'!Titulos_de_impressao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Soares</dc:creator>
  <cp:lastModifiedBy>rachel</cp:lastModifiedBy>
  <cp:lastPrinted>2020-10-26T18:37:45Z</cp:lastPrinted>
  <dcterms:created xsi:type="dcterms:W3CDTF">2019-03-29T14:03:27Z</dcterms:created>
  <dcterms:modified xsi:type="dcterms:W3CDTF">2020-10-26T18:38:09Z</dcterms:modified>
</cp:coreProperties>
</file>