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3895" windowHeight="921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E50" i="1"/>
  <c r="D50"/>
  <c r="C50"/>
  <c r="B50"/>
  <c r="E47"/>
  <c r="D47"/>
  <c r="C47"/>
  <c r="B47"/>
  <c r="E46"/>
  <c r="D46"/>
  <c r="C46"/>
  <c r="B46"/>
  <c r="E45"/>
  <c r="D45"/>
  <c r="C45"/>
  <c r="B45"/>
  <c r="E42"/>
  <c r="D42"/>
  <c r="B42"/>
  <c r="C42" s="1"/>
  <c r="E39"/>
  <c r="D39"/>
  <c r="B39"/>
  <c r="E38"/>
  <c r="D38"/>
  <c r="B38"/>
  <c r="C38" s="1"/>
  <c r="E35"/>
  <c r="D35"/>
  <c r="B35"/>
  <c r="C35" s="1"/>
  <c r="E34"/>
  <c r="D34"/>
  <c r="B34"/>
  <c r="E31"/>
  <c r="D31"/>
  <c r="C31"/>
  <c r="B31"/>
  <c r="E30"/>
  <c r="D30"/>
  <c r="C30"/>
  <c r="B30"/>
  <c r="E27"/>
  <c r="D27"/>
  <c r="C27"/>
  <c r="B27"/>
  <c r="E26"/>
  <c r="D26"/>
  <c r="C26"/>
  <c r="B26"/>
  <c r="E23"/>
  <c r="D23"/>
  <c r="C23"/>
  <c r="B23"/>
  <c r="E22"/>
  <c r="D22"/>
  <c r="C22"/>
  <c r="B22"/>
  <c r="E21"/>
  <c r="D21"/>
  <c r="C21"/>
  <c r="B21"/>
  <c r="E18"/>
  <c r="D18"/>
  <c r="C18"/>
  <c r="B18"/>
  <c r="H14"/>
  <c r="C14"/>
  <c r="H12"/>
  <c r="C12"/>
  <c r="H11"/>
  <c r="H50" s="1"/>
  <c r="C11"/>
  <c r="C10"/>
  <c r="A6"/>
  <c r="G23" l="1"/>
  <c r="H39"/>
  <c r="H31"/>
  <c r="I31" s="1"/>
  <c r="H45"/>
  <c r="I45" s="1"/>
  <c r="G21"/>
  <c r="H21"/>
  <c r="G39"/>
  <c r="H30"/>
  <c r="H38"/>
  <c r="I38" s="1"/>
  <c r="H18"/>
  <c r="H23"/>
  <c r="H47"/>
  <c r="I47" s="1"/>
  <c r="G22"/>
  <c r="H22"/>
  <c r="C39"/>
  <c r="H46"/>
  <c r="I46" s="1"/>
  <c r="G18"/>
  <c r="G17" s="1"/>
  <c r="I50"/>
  <c r="I49" s="1"/>
  <c r="I30"/>
  <c r="C34"/>
  <c r="H26"/>
  <c r="I26" s="1"/>
  <c r="H27"/>
  <c r="I27" s="1"/>
  <c r="H34"/>
  <c r="H35"/>
  <c r="I35" s="1"/>
  <c r="H42"/>
  <c r="I23" l="1"/>
  <c r="I39"/>
  <c r="I37" s="1"/>
  <c r="I29"/>
  <c r="I21"/>
  <c r="I22"/>
  <c r="I18"/>
  <c r="I17" s="1"/>
  <c r="G52"/>
  <c r="I42"/>
  <c r="I41" s="1"/>
  <c r="I34"/>
  <c r="I33" s="1"/>
  <c r="I44"/>
</calcChain>
</file>

<file path=xl/sharedStrings.xml><?xml version="1.0" encoding="utf-8"?>
<sst xmlns="http://schemas.openxmlformats.org/spreadsheetml/2006/main" count="60" uniqueCount="59">
  <si>
    <t>PREFEITURA MUNICIPAL DE SANTO ANTÔNIO DE PÁDUA</t>
  </si>
  <si>
    <t>Processo:</t>
  </si>
  <si>
    <t>Endereço:</t>
  </si>
  <si>
    <t>Município:</t>
  </si>
  <si>
    <t>BDI:</t>
  </si>
  <si>
    <t>Natureza:</t>
  </si>
  <si>
    <t>BDI DIF:</t>
  </si>
  <si>
    <t>C.G.</t>
  </si>
  <si>
    <t>21º 33' 16" S / 42º 10' 50" W</t>
  </si>
  <si>
    <t>Mês base de preços:</t>
  </si>
  <si>
    <t>Prazo da Obra:</t>
  </si>
  <si>
    <t>meses</t>
  </si>
  <si>
    <t>ITEM</t>
  </si>
  <si>
    <t>COMPOSIÇÃO</t>
  </si>
  <si>
    <t>ESPECIFICAÇÃO DOS SERVIÇOS</t>
  </si>
  <si>
    <t>UNID.</t>
  </si>
  <si>
    <t>QUANT.</t>
  </si>
  <si>
    <t>VALOR UNITÁRIO (R$)</t>
  </si>
  <si>
    <t>TOTAL SEM BDI (R$)</t>
  </si>
  <si>
    <t>B.D.I. %</t>
  </si>
  <si>
    <t>TOTAL COM BDI (R$)</t>
  </si>
  <si>
    <t>1.0</t>
  </si>
  <si>
    <t>SERVIÇOS DE ESCRITÓRIO, LABORATÓRIO E CAMPO</t>
  </si>
  <si>
    <t>1.1</t>
  </si>
  <si>
    <t>2.0</t>
  </si>
  <si>
    <t>CANTEIRO DE OBRAS</t>
  </si>
  <si>
    <t>2.1</t>
  </si>
  <si>
    <t>2.2</t>
  </si>
  <si>
    <t>2.3</t>
  </si>
  <si>
    <t>3.0</t>
  </si>
  <si>
    <t>MOVIMENTO DE TERRA</t>
  </si>
  <si>
    <t>3.1</t>
  </si>
  <si>
    <t>3.2</t>
  </si>
  <si>
    <t>4.0</t>
  </si>
  <si>
    <t>TRANSPORTES</t>
  </si>
  <si>
    <t>4.1</t>
  </si>
  <si>
    <t>4.2</t>
  </si>
  <si>
    <t>5.0</t>
  </si>
  <si>
    <t>SERVIÇOS COMPLEMENTARES</t>
  </si>
  <si>
    <t>5.1</t>
  </si>
  <si>
    <t>5.2</t>
  </si>
  <si>
    <t>6.0</t>
  </si>
  <si>
    <t>GALERIAS, DRENOS E CONEXOS</t>
  </si>
  <si>
    <t>6.1</t>
  </si>
  <si>
    <t>6.2</t>
  </si>
  <si>
    <t>8.0</t>
  </si>
  <si>
    <t>BASES E PAVIMENTOS</t>
  </si>
  <si>
    <t>8.1</t>
  </si>
  <si>
    <t>11.0</t>
  </si>
  <si>
    <t>ESTRUTURAS</t>
  </si>
  <si>
    <t>11.1</t>
  </si>
  <si>
    <t>11.2</t>
  </si>
  <si>
    <t>11.3</t>
  </si>
  <si>
    <t>14.0</t>
  </si>
  <si>
    <t>ESQUADRIAS DE PVC, FERRO ALUMÍNIO OU MADEIRA, VIDRAÇAS E FERRAGENS</t>
  </si>
  <si>
    <t>14.1</t>
  </si>
  <si>
    <t>TOTAL</t>
  </si>
  <si>
    <t>Estado do Rio de Janeiro</t>
  </si>
  <si>
    <t>APÊNDICE AO ANEXO I AO EDITAL 027/2022 - MODELO DE PROPOSTA DE PREÇOS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</si>
</sst>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-* #,##0.00_-;\-* #,##0.00_-;_-* &quot;-&quot;??_-;_-@_-"/>
    <numFmt numFmtId="165" formatCode="_-&quot;R$&quot;\ * #,##0.00_-;\-&quot;R$&quot;\ * #,##0.00_-;_-&quot;R$&quot;\ 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sz val="24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b/>
      <sz val="13"/>
      <name val="Arial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36"/>
      <name val="Calibri"/>
      <family val="2"/>
      <scheme val="minor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/>
    <xf numFmtId="0" fontId="3" fillId="0" borderId="1" xfId="0" applyFont="1" applyFill="1" applyBorder="1" applyAlignment="1">
      <alignment vertical="center"/>
    </xf>
    <xf numFmtId="1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Fill="1" applyBorder="1" applyAlignment="1">
      <alignment horizontal="left" vertical="center" indent="2"/>
    </xf>
    <xf numFmtId="0" fontId="3" fillId="0" borderId="1" xfId="0" applyFont="1" applyFill="1" applyBorder="1" applyAlignment="1">
      <alignment horizontal="right" vertical="center" wrapText="1"/>
    </xf>
    <xf numFmtId="17" fontId="3" fillId="0" borderId="1" xfId="0" applyNumberFormat="1" applyFont="1" applyFill="1" applyBorder="1" applyAlignment="1">
      <alignment horizontal="center" vertical="center"/>
    </xf>
    <xf numFmtId="17" fontId="3" fillId="0" borderId="1" xfId="0" applyNumberFormat="1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164" fontId="12" fillId="0" borderId="1" xfId="1" applyNumberFormat="1" applyFont="1" applyFill="1" applyBorder="1" applyAlignment="1">
      <alignment horizontal="center" vertical="center"/>
    </xf>
    <xf numFmtId="165" fontId="13" fillId="0" borderId="1" xfId="1" applyNumberFormat="1" applyFont="1" applyFill="1" applyBorder="1" applyAlignment="1">
      <alignment horizontal="center" vertical="center"/>
    </xf>
    <xf numFmtId="165" fontId="13" fillId="0" borderId="1" xfId="1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64" fontId="10" fillId="0" borderId="1" xfId="1" applyNumberFormat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/>
    </xf>
    <xf numFmtId="10" fontId="10" fillId="0" borderId="1" xfId="1" applyNumberFormat="1" applyFont="1" applyFill="1" applyBorder="1" applyAlignment="1">
      <alignment horizontal="center" vertical="center"/>
    </xf>
    <xf numFmtId="165" fontId="14" fillId="0" borderId="1" xfId="1" applyNumberFormat="1" applyFont="1" applyFill="1" applyBorder="1" applyAlignment="1">
      <alignment vertical="center"/>
    </xf>
    <xf numFmtId="165" fontId="12" fillId="0" borderId="1" xfId="1" applyNumberFormat="1" applyFont="1" applyFill="1" applyBorder="1" applyAlignment="1">
      <alignment horizontal="center" vertical="center"/>
    </xf>
    <xf numFmtId="10" fontId="12" fillId="0" borderId="1" xfId="1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2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 wrapText="1"/>
    </xf>
    <xf numFmtId="164" fontId="12" fillId="0" borderId="0" xfId="1" applyNumberFormat="1" applyFont="1" applyFill="1" applyAlignment="1">
      <alignment horizontal="center" vertical="center"/>
    </xf>
    <xf numFmtId="164" fontId="15" fillId="0" borderId="1" xfId="1" applyNumberFormat="1" applyFont="1" applyFill="1" applyBorder="1" applyAlignment="1">
      <alignment vertical="center"/>
    </xf>
    <xf numFmtId="165" fontId="15" fillId="2" borderId="1" xfId="1" applyNumberFormat="1" applyFont="1" applyFill="1" applyBorder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164" fontId="10" fillId="0" borderId="0" xfId="1" applyNumberFormat="1" applyFont="1" applyFill="1" applyAlignment="1">
      <alignment horizontal="center" vertical="center"/>
    </xf>
    <xf numFmtId="165" fontId="14" fillId="0" borderId="0" xfId="1" applyNumberFormat="1" applyFont="1" applyFill="1" applyAlignment="1">
      <alignment vertical="center"/>
    </xf>
    <xf numFmtId="0" fontId="10" fillId="0" borderId="0" xfId="0" applyFont="1" applyFill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280989</xdr:colOff>
      <xdr:row>0</xdr:row>
      <xdr:rowOff>0</xdr:rowOff>
    </xdr:from>
    <xdr:to>
      <xdr:col>1</xdr:col>
      <xdr:colOff>742950</xdr:colOff>
      <xdr:row>1</xdr:row>
      <xdr:rowOff>248917</xdr:rowOff>
    </xdr:to>
    <xdr:pic>
      <xdr:nvPicPr>
        <xdr:cNvPr id="2" name="Imagem 1" descr="Timbre 1">
          <a:extLst>
            <a:ext uri="{FF2B5EF4-FFF2-40B4-BE49-F238E27FC236}">
              <a16:creationId xmlns="" xmlns:a16="http://schemas.microsoft.com/office/drawing/2014/main" id="{6F6BE94D-EA5F-4858-A952-B44AA91F6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6000" contrast="12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9" y="0"/>
          <a:ext cx="461961" cy="534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2013/2022/KIT%20DE%20ENTREGA/PMP/EDITAL%20031%20-%20MURO%20CICL&#211;PTICO%20SANTA%20AFRA%20N&#186;26/PLANILHA%20MULTIPL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se de Dados"/>
      <sheetName val="BDI-DESONERADO"/>
      <sheetName val="RESUMO"/>
      <sheetName val="PLANILHA"/>
      <sheetName val="CRONO"/>
      <sheetName val="curva-abc "/>
      <sheetName val="ITENS ESPECIAIS"/>
      <sheetName val="1-SERV_ESCR_LAB_CAMPO"/>
      <sheetName val="2-CANT_OBRA"/>
      <sheetName val="3-MOV_TERRA"/>
      <sheetName val="4-TRANSP"/>
      <sheetName val="5-SERV_COMPL"/>
      <sheetName val="6-GAL_DREN_CONEX"/>
      <sheetName val="7-ARGAM_INJEÇ_CONSOL"/>
      <sheetName val="8-BASES_PAV"/>
      <sheetName val="9-PARQ_JARD"/>
      <sheetName val="10-FUNDAÇÕES"/>
      <sheetName val="11-ESTRUT"/>
      <sheetName val="12-ALV_DIV "/>
      <sheetName val="13-REV_PAR_TETO_PISOS"/>
      <sheetName val="14-ESQ_PVC_FER_ALUM_MAD_VID_FER"/>
      <sheetName val="15-INST_ELÉT_HID_SAN_MEC"/>
      <sheetName val="16-COBERTURAS_ISOL_IMPERM"/>
      <sheetName val="17-PINTURAS"/>
      <sheetName val="18-APAR_HID_SAN_ELET_MEC_ESP"/>
      <sheetName val="19-ALUG_EQUIP"/>
      <sheetName val="20-CUSTOS_RODOV"/>
      <sheetName val="21-ILUM_PUBLICA"/>
      <sheetName val="descricao"/>
      <sheetName val="EMOP1020"/>
      <sheetName val="EMOP 05-2021"/>
      <sheetName val="22-ADM"/>
      <sheetName val="23-ENCARGOS"/>
      <sheetName val="EMOP_02-2022"/>
      <sheetName val="MEM_DESCR"/>
    </sheetNames>
    <sheetDataSet>
      <sheetData sheetId="0">
        <row r="5">
          <cell r="C5" t="str">
            <v>MURO DE CONCRETO CICLÓPICO</v>
          </cell>
        </row>
        <row r="6">
          <cell r="C6" t="str">
            <v>Rua José Procópio Sales - Lote Nº 26 - Santa Afra</v>
          </cell>
        </row>
        <row r="7">
          <cell r="C7" t="str">
            <v>1º Distrito - Santo Antônio de Pádua - RJ</v>
          </cell>
        </row>
        <row r="8">
          <cell r="C8" t="str">
            <v>Programa Recurso Próprio</v>
          </cell>
        </row>
        <row r="9">
          <cell r="C9" t="str">
            <v>EMOP 02/2022 - DESONERADO</v>
          </cell>
        </row>
        <row r="10">
          <cell r="C10">
            <v>0.26423982537562618</v>
          </cell>
        </row>
        <row r="11">
          <cell r="C11">
            <v>0.26423982537562618</v>
          </cell>
        </row>
        <row r="12">
          <cell r="C1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MEMÓRIA DE CÁLCULO DE QUANTITATIVOS</v>
          </cell>
        </row>
        <row r="2">
          <cell r="A2" t="str">
            <v>1.0 - SERVIÇOS DE LABORATÓRIO, ESCRITÓRIO E CAMPO</v>
          </cell>
        </row>
        <row r="5">
          <cell r="A5" t="str">
            <v>MURO DE CONCRETO CICLÓPICO</v>
          </cell>
        </row>
        <row r="7">
          <cell r="B7" t="str">
            <v>Processo:</v>
          </cell>
          <cell r="G7" t="str">
            <v>PREFEITURA MUNICIPAL DE SANTO ANTÔNIO DE PÁDUA</v>
          </cell>
        </row>
        <row r="9">
          <cell r="B9" t="str">
            <v>Endereço:</v>
          </cell>
          <cell r="C9" t="str">
            <v>Rua José Procópio Sales - Lote Nº 26 - Santa Afra</v>
          </cell>
        </row>
        <row r="10">
          <cell r="B10" t="str">
            <v>Município:</v>
          </cell>
          <cell r="C10" t="str">
            <v>1º Distrito - Santo Antônio de Pádua - RJ</v>
          </cell>
        </row>
        <row r="11">
          <cell r="B11" t="str">
            <v>Natureza:</v>
          </cell>
          <cell r="C11" t="str">
            <v>Programa Recurso Próprio</v>
          </cell>
        </row>
        <row r="14">
          <cell r="B14" t="str">
            <v>1.1</v>
          </cell>
          <cell r="C14" t="str">
            <v>MARCACAO DE OBRA SEM INSTRUMENTO TOPOGRAFICO</v>
          </cell>
        </row>
        <row r="15">
          <cell r="A15" t="str">
            <v>1.1</v>
          </cell>
          <cell r="B15" t="str">
            <v>01.018.0001-A</v>
          </cell>
          <cell r="C15" t="str">
            <v>MARCACAO DE OBRA SEM INSTRUMENTO TOPOGRAFICO,CONSIDERADA A PROJECAO HORIZONTAL DA AREA ENVOLVENTE</v>
          </cell>
          <cell r="J15">
            <v>20.79</v>
          </cell>
          <cell r="K15" t="str">
            <v>M2</v>
          </cell>
        </row>
      </sheetData>
      <sheetData sheetId="8">
        <row r="1">
          <cell r="A1" t="str">
            <v>MEMÓRIA DE CÁLCULO DE QUANTITATIVOS</v>
          </cell>
        </row>
        <row r="2">
          <cell r="A2" t="str">
            <v>2.0 - CANTEIRO DE OBRA</v>
          </cell>
        </row>
        <row r="5">
          <cell r="A5" t="str">
            <v>MURO DE CONCRETO CICLÓPICO</v>
          </cell>
        </row>
        <row r="6">
          <cell r="H6" t="str">
            <v>PREFEITURA MUNICIPAL DE SANTO ANTÔNIO DE PÁDUA</v>
          </cell>
        </row>
        <row r="7">
          <cell r="B7" t="str">
            <v>Processo:</v>
          </cell>
        </row>
        <row r="9">
          <cell r="B9" t="str">
            <v>Endereço:</v>
          </cell>
          <cell r="C9" t="str">
            <v>Rua José Procópio Sales - Lote Nº 26 - Santa Afra</v>
          </cell>
        </row>
        <row r="10">
          <cell r="B10" t="str">
            <v>Município:</v>
          </cell>
          <cell r="C10" t="str">
            <v>1º Distrito - Santo Antônio de Pádua - RJ</v>
          </cell>
        </row>
        <row r="11">
          <cell r="B11" t="str">
            <v>Natureza:</v>
          </cell>
          <cell r="C11" t="str">
            <v>Programa Recurso Próprio</v>
          </cell>
        </row>
        <row r="14">
          <cell r="B14" t="str">
            <v>2.1</v>
          </cell>
          <cell r="C14" t="str">
            <v>TAPUME DE VEDACAO OU PROTECAO</v>
          </cell>
        </row>
        <row r="15">
          <cell r="A15" t="str">
            <v>2.1</v>
          </cell>
          <cell r="B15" t="str">
            <v>02.001.0001-A</v>
          </cell>
          <cell r="C15" t="str">
            <v>TAPUME DE VEDACAO OU PROTECAO,EXECUTADO C/CHAPAS DE MADEIRACOMPENSADA,RESINADA,LISA,DE COLAGEM FENOLICA,A PROVA D`AGUA,COM 2,20X1,10M E 6MM DE ESPESSURA,PREGADAS EM PECAS DE MADEIRA DE 3ª DE 3"X3" HORIZONTAIS E VERTICAIS A CADA 1,22M,EXCLU</v>
          </cell>
          <cell r="J15">
            <v>27.5</v>
          </cell>
          <cell r="K15" t="str">
            <v>M2</v>
          </cell>
        </row>
        <row r="19">
          <cell r="B19" t="str">
            <v>2.2</v>
          </cell>
          <cell r="C19" t="str">
            <v>BARRACAO DE OBRA</v>
          </cell>
        </row>
        <row r="20">
          <cell r="A20" t="str">
            <v>2.2</v>
          </cell>
          <cell r="B20" t="str">
            <v>02.004.0005-A</v>
          </cell>
          <cell r="C20" t="str">
            <v>BARRACAO DE OBRA COM DIVISAO INTERNA PARA ESCRITORIO E DEPOSITO DE MATERIAIS,PISO DE TABUAS DE MADEIRA DE 3ª SOBRE ESTAQUEAMENTO DE PECAS DE MADEIRA DE 3ª,3"X3",PAREDES DE TABUAS DE MADEIRA DE 3ª E COBERTURA DE TELHAS DE FIBROCIMENTO DE 6MM</v>
          </cell>
          <cell r="J20">
            <v>7.26</v>
          </cell>
          <cell r="K20" t="str">
            <v>M2</v>
          </cell>
        </row>
        <row r="24">
          <cell r="B24" t="str">
            <v>2.3</v>
          </cell>
          <cell r="C24" t="str">
            <v>PLACA DE IDENTIFICACAO DE OBRA PUBLICA</v>
          </cell>
        </row>
        <row r="25">
          <cell r="A25" t="str">
            <v>2.3</v>
          </cell>
          <cell r="B25" t="str">
            <v>02.020.0001-A</v>
          </cell>
          <cell r="C25" t="str">
            <v>PLACA DE IDENTIFICACAO DE OBRA PUBLICA,INCLUSIVE PINTURA E SUPORTES DE MADEIRA.FORNECIMENTO E COLOCACAO</v>
          </cell>
          <cell r="J25">
            <v>2.5</v>
          </cell>
          <cell r="K25" t="str">
            <v>M2</v>
          </cell>
        </row>
      </sheetData>
      <sheetData sheetId="9">
        <row r="1">
          <cell r="A1" t="str">
            <v>MEMÓRIA DE CÁLCULO DE QUANTITATIVOS</v>
          </cell>
        </row>
        <row r="2">
          <cell r="A2" t="str">
            <v>3.0 - MOVIMENTO DE TERRA</v>
          </cell>
        </row>
        <row r="5">
          <cell r="A5" t="str">
            <v>MURO DE CONCRETO CICLÓPICO</v>
          </cell>
        </row>
        <row r="7">
          <cell r="B7" t="str">
            <v>Processo:</v>
          </cell>
          <cell r="I7" t="str">
            <v>PREFEITURA MUNICIPAL DE SANTO ANTÔNIO DE PÁDUA</v>
          </cell>
        </row>
        <row r="9">
          <cell r="B9" t="str">
            <v>Endereço:</v>
          </cell>
          <cell r="C9" t="str">
            <v>Rua José Procópio Sales - Lote Nº 26 - Santa Afra</v>
          </cell>
        </row>
        <row r="10">
          <cell r="B10" t="str">
            <v>Município:</v>
          </cell>
          <cell r="C10" t="str">
            <v>1º Distrito - Santo Antônio de Pádua - RJ</v>
          </cell>
        </row>
        <row r="11">
          <cell r="B11" t="str">
            <v>Natureza:</v>
          </cell>
          <cell r="C11" t="str">
            <v>Programa Recurso Próprio</v>
          </cell>
        </row>
        <row r="14">
          <cell r="B14" t="str">
            <v>3.1</v>
          </cell>
          <cell r="C14" t="str">
            <v>ESCAVACAO MANUAL DE VALA/CAVA EM MATERIAL DE 1ª CATEGORIA</v>
          </cell>
        </row>
        <row r="15">
          <cell r="A15" t="str">
            <v>3.1</v>
          </cell>
          <cell r="B15" t="str">
            <v>03.001.0001-B</v>
          </cell>
          <cell r="C15" t="str">
            <v>ESCAVACAO MANUAL DE VALA/CAVA EM MATERIAL DE 1ª CATEGORIA (A(AREIA,ARGILA OU PICARRA),ATE 1,50M DE PROFUNDIDADE,EXCLUSIVE ESCORAMENTO E ESGOTAMENTO</v>
          </cell>
          <cell r="J15">
            <v>26.95</v>
          </cell>
          <cell r="K15" t="str">
            <v>M3</v>
          </cell>
        </row>
        <row r="19">
          <cell r="B19" t="str">
            <v>3.2</v>
          </cell>
          <cell r="C19" t="str">
            <v>REATERRO DE VALA/CAVA COM MATERIAL DE BOA QUALIDADE</v>
          </cell>
        </row>
        <row r="20">
          <cell r="A20" t="str">
            <v>3.2</v>
          </cell>
          <cell r="B20" t="str">
            <v>03.009.0005-A</v>
          </cell>
          <cell r="C20" t="str">
            <v>ATERRO COM MATERIAL DE 1ª CATEGORIA,COMPACTADO MANUALMENTE EM CAMADAS DE 20CM DE MATERIAL APILOADO,PROVENIENTE DE JAZIDADISTANTE ATE 1KM,INCLUSIVE ESCAVACAO,CARGA,TRANSPORTE EM CAMINHAO BASCULANTE,DESCARGA,ESPALHAMENTO E IRRIGACAO MANUAIS</v>
          </cell>
          <cell r="J20">
            <v>6.45</v>
          </cell>
          <cell r="K20" t="str">
            <v>M3</v>
          </cell>
        </row>
      </sheetData>
      <sheetData sheetId="10">
        <row r="1">
          <cell r="A1" t="str">
            <v>MEMÓRIA DE CÁLCULO DE QUANTITATIVOS</v>
          </cell>
        </row>
        <row r="2">
          <cell r="A2" t="str">
            <v>4.0 - TRANSPORTES</v>
          </cell>
        </row>
        <row r="5">
          <cell r="A5" t="str">
            <v>MURO DE CONCRETO CICLÓPICO</v>
          </cell>
        </row>
        <row r="7">
          <cell r="B7" t="str">
            <v>Processo:</v>
          </cell>
          <cell r="H7" t="str">
            <v>PREFEITURA MUNICIPAL DE SANTO ANTÔNIO DE PÁDUA</v>
          </cell>
        </row>
        <row r="9">
          <cell r="B9" t="str">
            <v>Endereço:</v>
          </cell>
          <cell r="C9" t="str">
            <v>Rua José Procópio Sales - Lote Nº 26 - Santa Afra</v>
          </cell>
        </row>
        <row r="10">
          <cell r="B10" t="str">
            <v>Município:</v>
          </cell>
          <cell r="C10" t="str">
            <v>1º Distrito - Santo Antônio de Pádua - RJ</v>
          </cell>
        </row>
        <row r="11">
          <cell r="B11" t="str">
            <v>Natureza:</v>
          </cell>
          <cell r="C11" t="str">
            <v>Programa Recurso Próprio</v>
          </cell>
        </row>
        <row r="14">
          <cell r="B14" t="str">
            <v>4.1</v>
          </cell>
          <cell r="C14" t="str">
            <v>TRANSPORTE DE CARGA DE QUALQUER NATUREZA</v>
          </cell>
        </row>
        <row r="15">
          <cell r="A15" t="str">
            <v>4.1</v>
          </cell>
          <cell r="B15" t="str">
            <v>04.005.0123-B</v>
          </cell>
          <cell r="C15" t="str">
            <v>TRANSPORTE DE CARGA DE QUALQUER NATUREZA,EXCLUSIVE AS DESPESAS DE CARGA E DESCARGA,TANTO DE ESPERA DO CAMINHAO COMO DO SERVENTE OU EQUIPAMENTO AUXILIAR,A VELOCIDADE MEDIA DE 30KM/H,EM CAMINHAO BASCULANTE A OLEO DIESEL,COM CAPACIDADE UTIL DE</v>
          </cell>
          <cell r="J15">
            <v>58.93</v>
          </cell>
          <cell r="K15" t="str">
            <v>T X KM</v>
          </cell>
        </row>
        <row r="19">
          <cell r="B19" t="str">
            <v>4.2</v>
          </cell>
          <cell r="C19" t="str">
            <v>CARGA E DESCARGA MECANICA,COM PA-CARREGADEIRA,COM 1,30M3 DECAPACIDADE</v>
          </cell>
        </row>
        <row r="20">
          <cell r="A20" t="str">
            <v>4.2</v>
          </cell>
          <cell r="B20" t="str">
            <v>04.011.0052-B</v>
          </cell>
          <cell r="C20" t="str">
            <v>CARGA E DESCARGA MECANICA,COM PA-CARREGADEIRA,COM 1,30M3 DECAPACIDADE,UTILIZANDO CAMINHAO BASCULANTE A OLEO DIESEL,COMCAPACIDADE UTIL DE 8T,CONSIDERADOS PARA O CAMINHAO OS TEMPOSDE ESPERA,MANOBRA,CARGA E DESCARGA E PARA A CARREGADEIRA OS</v>
          </cell>
          <cell r="J20">
            <v>36.83</v>
          </cell>
          <cell r="K20" t="str">
            <v>T</v>
          </cell>
        </row>
      </sheetData>
      <sheetData sheetId="11">
        <row r="1">
          <cell r="A1" t="str">
            <v>MEMÓRIA DE CÁLCULO DE QUANTITATIVOS</v>
          </cell>
        </row>
        <row r="2">
          <cell r="A2" t="str">
            <v>5.0 - SERVIÇOS COMPLEMENTARES</v>
          </cell>
        </row>
        <row r="5">
          <cell r="A5" t="str">
            <v>MURO DE CONCRETO CICLÓPICO</v>
          </cell>
        </row>
        <row r="7">
          <cell r="B7" t="str">
            <v>Processo:</v>
          </cell>
          <cell r="H7" t="str">
            <v>PREFEITURA MUNICIPAL DE SANTO ANTÔNIO DE PÁDUA</v>
          </cell>
        </row>
        <row r="9">
          <cell r="B9" t="str">
            <v>Endereço:</v>
          </cell>
          <cell r="C9" t="str">
            <v>Rua José Procópio Sales - Lote Nº 26 - Santa Afra</v>
          </cell>
        </row>
        <row r="10">
          <cell r="B10" t="str">
            <v>Município:</v>
          </cell>
          <cell r="C10" t="str">
            <v>1º Distrito - Santo Antônio de Pádua - RJ</v>
          </cell>
        </row>
        <row r="11">
          <cell r="B11" t="str">
            <v>Natureza:</v>
          </cell>
          <cell r="C11" t="str">
            <v>Programa Recurso Próprio</v>
          </cell>
        </row>
        <row r="14">
          <cell r="B14" t="str">
            <v>5.1</v>
          </cell>
          <cell r="C14" t="str">
            <v>DEMOLIÇÃO MANUAL DE ALVENARIA DE BLOCOS DE CONCRETO</v>
          </cell>
        </row>
        <row r="15">
          <cell r="A15" t="str">
            <v>5.1</v>
          </cell>
          <cell r="B15" t="str">
            <v>05.002.0002-A</v>
          </cell>
          <cell r="C15" t="str">
            <v>DEMOLICAO,COM EQUIPAMENTO DE AR COMPRIMENTO,DE PISOS OU PAVIMENTOS DE CONCRETO ARMADO,INCLUSIVE EMPILHAMENTO LATERAL DENTRO DO CANTEIRO DE SERVICO</v>
          </cell>
          <cell r="J15">
            <v>0.26</v>
          </cell>
          <cell r="K15" t="str">
            <v>M3</v>
          </cell>
        </row>
        <row r="19">
          <cell r="B19" t="str">
            <v>5.2</v>
          </cell>
          <cell r="C19" t="str">
            <v>DEMOLICAO,COM EQUIPAMENTO DE AR COMPRIMIDO,DE PISOS OU PAVIMENTOS DE CONCRETO</v>
          </cell>
        </row>
        <row r="20">
          <cell r="A20" t="str">
            <v>5.2</v>
          </cell>
          <cell r="B20" t="str">
            <v>05.002.0003-B</v>
          </cell>
          <cell r="C20" t="str">
            <v>DEMOLICAO,COM EQUIPAMENTO DE AR COMPRIMIDO,DE MASSAS DE CONCRETO SIMPLES,EXCETO PISOS OU PAVIMENTOS,INCLUSIVE EMPILHAMENTO LATERAL DENTRO DO CANTEIRO DE SERVICO</v>
          </cell>
          <cell r="J20">
            <v>1.57</v>
          </cell>
          <cell r="K20" t="str">
            <v>M3</v>
          </cell>
        </row>
      </sheetData>
      <sheetData sheetId="12">
        <row r="1">
          <cell r="A1" t="str">
            <v>MEMÓRIA DE CÁLCULO DE QUANTITATIVOS</v>
          </cell>
        </row>
        <row r="2">
          <cell r="A2" t="str">
            <v>6 - GALERIAS, DRENOS E CONEXOS</v>
          </cell>
        </row>
        <row r="5">
          <cell r="A5" t="str">
            <v>MURO DE CONCRETO CICLÓPICO</v>
          </cell>
        </row>
        <row r="7">
          <cell r="B7" t="str">
            <v>Processo:</v>
          </cell>
          <cell r="H7" t="str">
            <v>PREFEITURA MUNICIPAL DE SANTO ANTÔNIO DE PÁDUA</v>
          </cell>
        </row>
        <row r="9">
          <cell r="B9" t="str">
            <v>Endereço:</v>
          </cell>
          <cell r="C9" t="str">
            <v>Rua José Procópio Sales - Lote Nº 26 - Santa Afra</v>
          </cell>
        </row>
        <row r="10">
          <cell r="B10" t="str">
            <v>Município:</v>
          </cell>
          <cell r="C10" t="str">
            <v>1º Distrito - Santo Antônio de Pádua - RJ</v>
          </cell>
        </row>
        <row r="11">
          <cell r="B11" t="str">
            <v>Natureza:</v>
          </cell>
          <cell r="C11" t="str">
            <v>Programa Recurso Próprio</v>
          </cell>
        </row>
        <row r="14">
          <cell r="B14" t="str">
            <v>6.1</v>
          </cell>
          <cell r="C14" t="str">
            <v>DEMOLIÇÃO MANUAL DE ALVENARIA DE BLOCOS DE CONCRETO</v>
          </cell>
        </row>
        <row r="15">
          <cell r="A15" t="str">
            <v>6.1</v>
          </cell>
          <cell r="B15" t="str">
            <v>06.082.0055-A</v>
          </cell>
          <cell r="C15" t="str">
            <v>DRENO OU BARBACA EM TUBO DE PVC,DIAMETRO DE 4",INCLUSIVE FORNECIMENTO DO TUBO E MATERIAL DRENANTE</v>
          </cell>
          <cell r="J15">
            <v>11.56</v>
          </cell>
          <cell r="K15" t="str">
            <v>M</v>
          </cell>
        </row>
        <row r="19">
          <cell r="B19" t="str">
            <v>6.2</v>
          </cell>
          <cell r="C19" t="str">
            <v>DEMOLICAO,COM EQUIPAMENTO DE AR COMPRIMIDO,DE PISOS OU PAVIMENTOS DE CONCRETO</v>
          </cell>
        </row>
        <row r="20">
          <cell r="A20" t="str">
            <v>6.2</v>
          </cell>
          <cell r="B20" t="str">
            <v>06.085.0025-A</v>
          </cell>
          <cell r="C20" t="str">
            <v>CAMADA HORIZONTAL DRENANTE FEITA COM PEDRA BRITADA,INCLUSIVEFORNECIMENTO E ESPALHAMENTO</v>
          </cell>
          <cell r="J20">
            <v>1.97</v>
          </cell>
          <cell r="K20" t="str">
            <v>M3</v>
          </cell>
        </row>
      </sheetData>
      <sheetData sheetId="13"/>
      <sheetData sheetId="14">
        <row r="1">
          <cell r="A1" t="str">
            <v>MEMÓRIA DE CÁLCULO DE QUANTITATIVOS</v>
          </cell>
        </row>
        <row r="2">
          <cell r="A2" t="str">
            <v>8.0 - BASES E PAVIMENTOS</v>
          </cell>
        </row>
        <row r="5">
          <cell r="A5" t="str">
            <v>MURO DE CONCRETO CICLÓPICO</v>
          </cell>
        </row>
        <row r="7">
          <cell r="B7" t="str">
            <v>Processo:</v>
          </cell>
          <cell r="H7" t="str">
            <v>PREFEITURA MUNICIPLA DE SANTO ANTÔNIO DE PÁDUA</v>
          </cell>
        </row>
        <row r="9">
          <cell r="B9" t="str">
            <v>Endereço:</v>
          </cell>
          <cell r="C9" t="str">
            <v>Rua José Procópio Sales - Lote Nº 26 - Santa Afra</v>
          </cell>
        </row>
        <row r="10">
          <cell r="B10" t="str">
            <v>Município:</v>
          </cell>
          <cell r="C10" t="str">
            <v>1º Distrito - Santo Antônio de Pádua - RJ</v>
          </cell>
        </row>
        <row r="11">
          <cell r="B11" t="str">
            <v>Natureza:</v>
          </cell>
          <cell r="C11" t="str">
            <v>Programa Recurso Próprio</v>
          </cell>
        </row>
        <row r="14">
          <cell r="B14" t="str">
            <v>8.1</v>
          </cell>
          <cell r="C14" t="str">
            <v>BASE DE BRITA CORRIDA</v>
          </cell>
        </row>
        <row r="15">
          <cell r="A15" t="str">
            <v>8.1</v>
          </cell>
          <cell r="B15" t="str">
            <v>08.006.0001-A</v>
          </cell>
          <cell r="C15" t="str">
            <v>ARRANCAMENTO E REASSENTAMENTO DE PARALELEPIPEDOS COM LIMPEZADE BETUME ADERENTE SOBRE COLCHAO DE AREIA,INCLUSIVE FORNECIMENTO DA AREIA E REJUNTAMENTO COM BETUME E CASCALHINHO,EXCLUSIVE FORNECIMENTO DOS PARALELEPIPEDOS</v>
          </cell>
          <cell r="J15">
            <v>42</v>
          </cell>
          <cell r="K15" t="str">
            <v>M2</v>
          </cell>
        </row>
      </sheetData>
      <sheetData sheetId="15"/>
      <sheetData sheetId="16"/>
      <sheetData sheetId="17">
        <row r="1">
          <cell r="A1" t="str">
            <v>MEMÓRIA DE CÁLCULO DE QUANTITATIVOS</v>
          </cell>
        </row>
        <row r="2">
          <cell r="A2" t="str">
            <v>11.0 - ESTRUTURAS</v>
          </cell>
        </row>
        <row r="5">
          <cell r="A5" t="str">
            <v>MURO DE CONCRETO CICLÓPICO</v>
          </cell>
        </row>
        <row r="7">
          <cell r="B7" t="str">
            <v>Processo:</v>
          </cell>
          <cell r="H7" t="str">
            <v>PREFEITURA MUNICIPAL DE SANTO ANTÔNIO DE PÁDUA</v>
          </cell>
        </row>
        <row r="9">
          <cell r="B9" t="str">
            <v>Endereço:</v>
          </cell>
          <cell r="C9" t="str">
            <v>Rua José Procópio Sales - Lote Nº 26 - Santa Afra</v>
          </cell>
        </row>
        <row r="10">
          <cell r="B10" t="str">
            <v>Município:</v>
          </cell>
          <cell r="C10" t="str">
            <v>1º Distrito - Santo Antônio de Pádua - RJ</v>
          </cell>
        </row>
        <row r="11">
          <cell r="B11" t="str">
            <v>Natureza:</v>
          </cell>
          <cell r="C11" t="str">
            <v>Programa Recurso Próprio</v>
          </cell>
        </row>
        <row r="14">
          <cell r="B14" t="str">
            <v>11.1</v>
          </cell>
          <cell r="C14" t="str">
            <v xml:space="preserve">CONCRETO CICLOPICO CONFECCIONADO COM CONCRETO DOSADO </v>
          </cell>
        </row>
        <row r="15">
          <cell r="A15" t="str">
            <v>11.1</v>
          </cell>
          <cell r="B15" t="str">
            <v>11.003.0014-B</v>
          </cell>
          <cell r="C15" t="str">
            <v>CONCRETO CICLOPICO CONFECCIONADO COM CONCRETO DOSADO PARA UMA RESISTENCIA CARACTERISTICA A COMPRESSAO DE 10MPA,TENDO 30%DO VOLUME REAL OCUPADO POR PEDRA-DE-MAO,INCLUSIVE MATERIAIS,TRANSPORTE,PREPARO,LANCAMENTO E ADENSAMENTO</v>
          </cell>
          <cell r="J15">
            <v>38.5</v>
          </cell>
          <cell r="K15" t="str">
            <v>M3</v>
          </cell>
        </row>
        <row r="19">
          <cell r="B19" t="str">
            <v>11.2</v>
          </cell>
          <cell r="C19" t="str">
            <v>ESCORAMENTO DE FORMAS DE PARAMENTOS VERTICAIS,PARA ALTURA DE1,50 A 5,00M</v>
          </cell>
        </row>
        <row r="20">
          <cell r="A20" t="str">
            <v>11.2</v>
          </cell>
          <cell r="B20" t="str">
            <v>11.004.0070-B</v>
          </cell>
          <cell r="C20" t="str">
            <v>ESCORAMENTO DE FORMAS DE PARAMENTOS VERTICAIS,PARA ALTURA DE1,50 A 5,00M,COM APROVEITAMENTO DE 2 VEZES DA MADEIRA,INCLUSIVE RETIRADA</v>
          </cell>
          <cell r="J20">
            <v>35.799999999999997</v>
          </cell>
          <cell r="K20" t="str">
            <v>M2</v>
          </cell>
        </row>
        <row r="24">
          <cell r="B24" t="str">
            <v>11.3</v>
          </cell>
        </row>
        <row r="25">
          <cell r="A25" t="str">
            <v>11.3</v>
          </cell>
          <cell r="B25" t="str">
            <v>11.005.0001-B</v>
          </cell>
          <cell r="C25" t="str">
            <v>FORMAS DE CHAPAS DE MADEIRA COMPENSADA,EMPREGANDO-SE AS DE 14MM,RESINADAS,E TAMBEM AS DE 20MM DE ESPESSURA,PLASTIFICADAS,SERVINDO 4 VEZES,E A MADEIRA AUXILIAR SERVINDO 3 VEZES,INCLUSIVE FORNECIMENTO E DESMOLDAGEM,EXCLUSIVE ESCORAMENTO</v>
          </cell>
          <cell r="J25">
            <v>35.799999999999997</v>
          </cell>
          <cell r="K25" t="str">
            <v>M2</v>
          </cell>
        </row>
      </sheetData>
      <sheetData sheetId="18"/>
      <sheetData sheetId="19"/>
      <sheetData sheetId="20">
        <row r="1">
          <cell r="A1" t="str">
            <v>MEMÓRIA DE CÁLCULO DE QUANTITATIVOS</v>
          </cell>
        </row>
        <row r="2">
          <cell r="A2" t="str">
            <v>14.0 - ESQ. PVC, FERRO, ALUM. OU MAD., VIDRAÇAS E FERRAGENS</v>
          </cell>
        </row>
        <row r="5">
          <cell r="A5" t="str">
            <v>MURO DE CONCRETO CICLÓPICO</v>
          </cell>
        </row>
        <row r="7">
          <cell r="B7" t="str">
            <v>Processo:</v>
          </cell>
          <cell r="H7" t="str">
            <v>PREFEITURA MUNICIPAL DE SANTO ANTÔNIO DE PÁDUA</v>
          </cell>
        </row>
        <row r="9">
          <cell r="B9" t="str">
            <v>Endereço:</v>
          </cell>
          <cell r="C9" t="str">
            <v>Rua José Procópio Sales - Lote Nº 26 - Santa Afra</v>
          </cell>
        </row>
        <row r="10">
          <cell r="B10" t="str">
            <v>Município:</v>
          </cell>
          <cell r="C10" t="str">
            <v>1º Distrito - Santo Antônio de Pádua - RJ</v>
          </cell>
        </row>
        <row r="11">
          <cell r="B11" t="str">
            <v>Natureza:</v>
          </cell>
          <cell r="C11" t="str">
            <v>Programa Recurso Próprio</v>
          </cell>
        </row>
        <row r="14">
          <cell r="B14" t="str">
            <v>14.1</v>
          </cell>
          <cell r="C14" t="str">
            <v>GUARDA-CORPO DE TUBOS DE ACO GALVANIZADO 2",FORMANDO QUADRADOS 2,20M</v>
          </cell>
        </row>
        <row r="15">
          <cell r="A15" t="str">
            <v>14.1</v>
          </cell>
          <cell r="B15" t="str">
            <v>14.002.0211-A</v>
          </cell>
          <cell r="C15" t="str">
            <v>GUARDA-CORPO COM 1,00M DE ALTURA,EM TELA DE ARAME GALVANIZADO Nº12,MALHA LOSANGO DE 5CM,FIXADA EM TUBOS DE FERRO GALVANIZADO COM DIAMETRO INTERNO DE 2.1/2" NA HORIZONTAL SUPERIOR EDIAMETRO INTERNO DE 2" NA HORIZONTAL INFERIOR E NA VERTICAL</v>
          </cell>
          <cell r="J15">
            <v>10.5</v>
          </cell>
          <cell r="K15" t="str">
            <v>M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4"/>
  <sheetViews>
    <sheetView tabSelected="1" workbookViewId="0">
      <selection activeCell="E16" sqref="E16"/>
    </sheetView>
  </sheetViews>
  <sheetFormatPr defaultRowHeight="15"/>
  <cols>
    <col min="2" max="2" width="19.5703125" customWidth="1"/>
    <col min="3" max="3" width="46.85546875" customWidth="1"/>
    <col min="5" max="5" width="12.85546875" customWidth="1"/>
    <col min="6" max="6" width="14.28515625" customWidth="1"/>
    <col min="7" max="7" width="16.28515625" customWidth="1"/>
    <col min="8" max="8" width="11.28515625" bestFit="1" customWidth="1"/>
    <col min="9" max="9" width="16" customWidth="1"/>
  </cols>
  <sheetData>
    <row r="1" spans="1:9" ht="22.5" customHeight="1">
      <c r="A1" s="59" t="s">
        <v>0</v>
      </c>
      <c r="B1" s="60"/>
      <c r="C1" s="60"/>
      <c r="D1" s="60"/>
      <c r="E1" s="60"/>
      <c r="F1" s="60"/>
      <c r="G1" s="60"/>
      <c r="H1" s="60"/>
      <c r="I1" s="61"/>
    </row>
    <row r="2" spans="1:9" ht="20.25" customHeight="1">
      <c r="A2" s="59" t="s">
        <v>57</v>
      </c>
      <c r="B2" s="60"/>
      <c r="C2" s="60"/>
      <c r="D2" s="60"/>
      <c r="E2" s="60"/>
      <c r="F2" s="60"/>
      <c r="G2" s="60"/>
      <c r="H2" s="60"/>
      <c r="I2" s="61"/>
    </row>
    <row r="3" spans="1:9" ht="12.75" customHeight="1">
      <c r="A3" s="4"/>
      <c r="B3" s="4"/>
      <c r="C3" s="4"/>
      <c r="D3" s="1"/>
      <c r="E3" s="5"/>
      <c r="F3" s="5"/>
      <c r="G3" s="6"/>
      <c r="H3" s="6"/>
      <c r="I3" s="6"/>
    </row>
    <row r="4" spans="1:9" ht="32.25" customHeight="1">
      <c r="A4" s="56" t="s">
        <v>58</v>
      </c>
      <c r="B4" s="57"/>
      <c r="C4" s="57"/>
      <c r="D4" s="57"/>
      <c r="E4" s="57"/>
      <c r="F4" s="57"/>
      <c r="G4" s="57"/>
      <c r="H4" s="57"/>
      <c r="I4" s="58"/>
    </row>
    <row r="5" spans="1:9" ht="15" customHeight="1">
      <c r="A5" s="4"/>
      <c r="B5" s="7"/>
      <c r="C5" s="7"/>
      <c r="D5" s="7"/>
      <c r="E5" s="7"/>
      <c r="F5" s="7"/>
      <c r="G5" s="6"/>
      <c r="H5" s="6"/>
      <c r="I5" s="6"/>
    </row>
    <row r="6" spans="1:9" ht="18.75" thickBot="1">
      <c r="A6" s="62" t="str">
        <f>'[1]Base de Dados'!$C$5</f>
        <v>MURO DE CONCRETO CICLÓPICO</v>
      </c>
      <c r="B6" s="62"/>
      <c r="C6" s="62"/>
      <c r="D6" s="62"/>
      <c r="E6" s="62"/>
      <c r="F6" s="62"/>
      <c r="G6" s="62"/>
      <c r="H6" s="62"/>
      <c r="I6" s="62"/>
    </row>
    <row r="7" spans="1:9" ht="30.75" thickBot="1">
      <c r="A7" s="4"/>
      <c r="B7" s="7"/>
      <c r="C7" s="8"/>
      <c r="D7" s="8"/>
      <c r="E7" s="4"/>
      <c r="F7" s="4"/>
      <c r="G7" s="9" t="s">
        <v>0</v>
      </c>
      <c r="H7" s="10"/>
      <c r="I7" s="6"/>
    </row>
    <row r="8" spans="1:9" ht="18">
      <c r="A8" s="11"/>
      <c r="B8" s="2" t="s">
        <v>1</v>
      </c>
      <c r="C8" s="12"/>
      <c r="D8" s="13"/>
      <c r="E8" s="7"/>
      <c r="F8" s="11"/>
      <c r="G8" s="6"/>
      <c r="H8" s="6"/>
      <c r="I8" s="6"/>
    </row>
    <row r="9" spans="1:9" ht="15.75">
      <c r="A9" s="11"/>
      <c r="B9" s="7"/>
      <c r="C9" s="13"/>
      <c r="D9" s="13"/>
      <c r="E9" s="7"/>
      <c r="F9" s="11"/>
      <c r="G9" s="6"/>
      <c r="H9" s="6"/>
      <c r="I9" s="6"/>
    </row>
    <row r="10" spans="1:9" ht="18">
      <c r="A10" s="14"/>
      <c r="B10" s="2" t="s">
        <v>2</v>
      </c>
      <c r="C10" s="12" t="str">
        <f>'[1]Base de Dados'!$C$6</f>
        <v>Rua José Procópio Sales - Lote Nº 26 - Santa Afra</v>
      </c>
      <c r="D10" s="12"/>
      <c r="E10" s="15"/>
      <c r="F10" s="14"/>
      <c r="G10" s="6"/>
      <c r="H10" s="6"/>
      <c r="I10" s="6"/>
    </row>
    <row r="11" spans="1:9" ht="18">
      <c r="A11" s="14"/>
      <c r="B11" s="2" t="s">
        <v>3</v>
      </c>
      <c r="C11" s="12" t="str">
        <f>'[1]Base de Dados'!$C$7</f>
        <v>1º Distrito - Santo Antônio de Pádua - RJ</v>
      </c>
      <c r="D11" s="12"/>
      <c r="E11" s="15"/>
      <c r="F11" s="15"/>
      <c r="G11" s="3" t="s">
        <v>4</v>
      </c>
      <c r="H11" s="16">
        <f>'[1]Base de Dados'!$C$10</f>
        <v>0.26423982537562618</v>
      </c>
      <c r="I11" s="12"/>
    </row>
    <row r="12" spans="1:9" ht="18">
      <c r="A12" s="14"/>
      <c r="B12" s="2" t="s">
        <v>5</v>
      </c>
      <c r="C12" s="12" t="str">
        <f>'[1]Base de Dados'!$C$8</f>
        <v>Programa Recurso Próprio</v>
      </c>
      <c r="D12" s="12"/>
      <c r="E12" s="15"/>
      <c r="F12" s="15"/>
      <c r="G12" s="3" t="s">
        <v>6</v>
      </c>
      <c r="H12" s="16">
        <f>'[1]Base de Dados'!$C$11</f>
        <v>0.26423982537562618</v>
      </c>
      <c r="I12" s="12"/>
    </row>
    <row r="13" spans="1:9" ht="18">
      <c r="A13" s="14"/>
      <c r="B13" s="2" t="s">
        <v>7</v>
      </c>
      <c r="C13" s="17" t="s">
        <v>8</v>
      </c>
      <c r="D13" s="18"/>
      <c r="E13" s="18"/>
      <c r="F13" s="15"/>
      <c r="G13" s="3"/>
      <c r="H13" s="12"/>
      <c r="I13" s="12"/>
    </row>
    <row r="14" spans="1:9" ht="36" customHeight="1">
      <c r="A14" s="14"/>
      <c r="B14" s="19" t="s">
        <v>9</v>
      </c>
      <c r="C14" s="20" t="str">
        <f>'[1]Base de Dados'!$C$9</f>
        <v>EMOP 02/2022 - DESONERADO</v>
      </c>
      <c r="D14" s="20"/>
      <c r="E14" s="21"/>
      <c r="F14" s="15"/>
      <c r="G14" s="2" t="s">
        <v>10</v>
      </c>
      <c r="H14" s="12">
        <f>'[1]Base de Dados'!$C$12</f>
        <v>2</v>
      </c>
      <c r="I14" s="12" t="s">
        <v>11</v>
      </c>
    </row>
    <row r="15" spans="1:9" ht="18">
      <c r="A15" s="14"/>
      <c r="B15" s="15"/>
      <c r="C15" s="12"/>
      <c r="D15" s="12"/>
      <c r="E15" s="15"/>
      <c r="F15" s="15"/>
      <c r="G15" s="6"/>
      <c r="H15" s="6"/>
      <c r="I15" s="6"/>
    </row>
    <row r="16" spans="1:9" ht="48.75" customHeight="1">
      <c r="A16" s="23" t="s">
        <v>12</v>
      </c>
      <c r="B16" s="13" t="s">
        <v>13</v>
      </c>
      <c r="C16" s="24" t="s">
        <v>14</v>
      </c>
      <c r="D16" s="25" t="s">
        <v>15</v>
      </c>
      <c r="E16" s="26" t="s">
        <v>16</v>
      </c>
      <c r="F16" s="26" t="s">
        <v>17</v>
      </c>
      <c r="G16" s="26" t="s">
        <v>18</v>
      </c>
      <c r="H16" s="27" t="s">
        <v>19</v>
      </c>
      <c r="I16" s="26" t="s">
        <v>20</v>
      </c>
    </row>
    <row r="17" spans="1:9" ht="32.25" customHeight="1">
      <c r="A17" s="28" t="s">
        <v>21</v>
      </c>
      <c r="B17" s="29"/>
      <c r="C17" s="30" t="s">
        <v>22</v>
      </c>
      <c r="D17" s="29"/>
      <c r="E17" s="31"/>
      <c r="F17" s="31"/>
      <c r="G17" s="32">
        <f>SUM(G18:G18)</f>
        <v>0</v>
      </c>
      <c r="H17" s="31"/>
      <c r="I17" s="33">
        <f>SUM(I18:I18)</f>
        <v>0</v>
      </c>
    </row>
    <row r="18" spans="1:9" ht="60" customHeight="1">
      <c r="A18" s="22" t="s">
        <v>23</v>
      </c>
      <c r="B18" s="34" t="str">
        <f>VLOOKUP(A18,'[1]1-SERV_ESCR_LAB_CAMPO'!A:K,2,0)</f>
        <v>01.018.0001-A</v>
      </c>
      <c r="C18" s="35" t="str">
        <f>VLOOKUP(A18,'[1]1-SERV_ESCR_LAB_CAMPO'!A:K,3,0)</f>
        <v>MARCACAO DE OBRA SEM INSTRUMENTO TOPOGRAFICO,CONSIDERADA A PROJECAO HORIZONTAL DA AREA ENVOLVENTE</v>
      </c>
      <c r="D18" s="34" t="str">
        <f>VLOOKUP(A18,'[1]1-SERV_ESCR_LAB_CAMPO'!A:K,11,0)</f>
        <v>M2</v>
      </c>
      <c r="E18" s="36">
        <f>VLOOKUP(A18,'[1]1-SERV_ESCR_LAB_CAMPO'!A:K,10,0)</f>
        <v>20.79</v>
      </c>
      <c r="F18" s="37"/>
      <c r="G18" s="38">
        <f>TRUNC(E18*F18,2)</f>
        <v>0</v>
      </c>
      <c r="H18" s="39">
        <f>$H$11</f>
        <v>0.26423982537562618</v>
      </c>
      <c r="I18" s="40">
        <f>TRUNC((G18*H18)+G18,2)</f>
        <v>0</v>
      </c>
    </row>
    <row r="19" spans="1:9" ht="15.75">
      <c r="A19" s="28"/>
      <c r="B19" s="29"/>
      <c r="C19" s="30"/>
      <c r="D19" s="29"/>
      <c r="E19" s="31"/>
      <c r="F19" s="31"/>
      <c r="G19" s="41"/>
      <c r="H19" s="42"/>
      <c r="I19" s="33"/>
    </row>
    <row r="20" spans="1:9" ht="33" customHeight="1">
      <c r="A20" s="28" t="s">
        <v>24</v>
      </c>
      <c r="B20" s="29"/>
      <c r="C20" s="30" t="s">
        <v>25</v>
      </c>
      <c r="D20" s="29"/>
      <c r="E20" s="31"/>
      <c r="F20" s="31"/>
      <c r="G20" s="32"/>
      <c r="H20" s="42"/>
      <c r="I20" s="33"/>
    </row>
    <row r="21" spans="1:9" ht="125.25" customHeight="1">
      <c r="A21" s="22" t="s">
        <v>26</v>
      </c>
      <c r="B21" s="34" t="str">
        <f>VLOOKUP(A21,'[1]2-CANT_OBRA'!A:K,2,0)</f>
        <v>02.001.0001-A</v>
      </c>
      <c r="C21" s="35" t="str">
        <f>VLOOKUP(A21,'[1]2-CANT_OBRA'!A:K,3,0)</f>
        <v>TAPUME DE VEDACAO OU PROTECAO,EXECUTADO C/CHAPAS DE MADEIRACOMPENSADA,RESINADA,LISA,DE COLAGEM FENOLICA,A PROVA D`AGUA,COM 2,20X1,10M E 6MM DE ESPESSURA,PREGADAS EM PECAS DE MADEIRA DE 3ª DE 3"X3" HORIZONTAIS E VERTICAIS A CADA 1,22M,EXCLU</v>
      </c>
      <c r="D21" s="34" t="str">
        <f>VLOOKUP(A21,'[1]2-CANT_OBRA'!A:K,11,0)</f>
        <v>M2</v>
      </c>
      <c r="E21" s="36">
        <f>VLOOKUP(A21,'[1]2-CANT_OBRA'!A:K,10,0)</f>
        <v>27.5</v>
      </c>
      <c r="F21" s="37"/>
      <c r="G21" s="38">
        <f>TRUNC(E21*F21,2)</f>
        <v>0</v>
      </c>
      <c r="H21" s="39">
        <f>$H$11</f>
        <v>0.26423982537562618</v>
      </c>
      <c r="I21" s="40">
        <f>TRUNC((G21*H21)+G21,2)</f>
        <v>0</v>
      </c>
    </row>
    <row r="22" spans="1:9" ht="108" customHeight="1">
      <c r="A22" s="22" t="s">
        <v>27</v>
      </c>
      <c r="B22" s="34" t="str">
        <f>VLOOKUP(A22,'[1]2-CANT_OBRA'!A:K,2,0)</f>
        <v>02.004.0005-A</v>
      </c>
      <c r="C22" s="35" t="str">
        <f>VLOOKUP(A22,'[1]2-CANT_OBRA'!A:K,3,0)</f>
        <v>BARRACAO DE OBRA COM DIVISAO INTERNA PARA ESCRITORIO E DEPOSITO DE MATERIAIS,PISO DE TABUAS DE MADEIRA DE 3ª SOBRE ESTAQUEAMENTO DE PECAS DE MADEIRA DE 3ª,3"X3",PAREDES DE TABUAS DE MADEIRA DE 3ª E COBERTURA DE TELHAS DE FIBROCIMENTO DE 6MM</v>
      </c>
      <c r="D22" s="34" t="str">
        <f>VLOOKUP(A22,'[1]2-CANT_OBRA'!A:K,11,0)</f>
        <v>M2</v>
      </c>
      <c r="E22" s="36">
        <f>VLOOKUP(A22,'[1]2-CANT_OBRA'!A:K,10,0)</f>
        <v>7.26</v>
      </c>
      <c r="F22" s="37"/>
      <c r="G22" s="38">
        <f>TRUNC(E22*F22,2)</f>
        <v>0</v>
      </c>
      <c r="H22" s="39">
        <f>$H$11</f>
        <v>0.26423982537562618</v>
      </c>
      <c r="I22" s="40">
        <f>TRUNC((G22*H22)+G22,2)</f>
        <v>0</v>
      </c>
    </row>
    <row r="23" spans="1:9" ht="75" customHeight="1">
      <c r="A23" s="22" t="s">
        <v>28</v>
      </c>
      <c r="B23" s="34" t="str">
        <f>VLOOKUP(A23,'[1]2-CANT_OBRA'!A:K,2,0)</f>
        <v>02.020.0001-A</v>
      </c>
      <c r="C23" s="35" t="str">
        <f>VLOOKUP(A23,'[1]2-CANT_OBRA'!A:K,3,0)</f>
        <v>PLACA DE IDENTIFICACAO DE OBRA PUBLICA,INCLUSIVE PINTURA E SUPORTES DE MADEIRA.FORNECIMENTO E COLOCACAO</v>
      </c>
      <c r="D23" s="34" t="str">
        <f>VLOOKUP(A23,'[1]2-CANT_OBRA'!A:K,11,0)</f>
        <v>M2</v>
      </c>
      <c r="E23" s="36">
        <f>VLOOKUP(A23,'[1]2-CANT_OBRA'!A:K,10,0)</f>
        <v>2.5</v>
      </c>
      <c r="F23" s="37"/>
      <c r="G23" s="38">
        <f>TRUNC(E23*F23,2)</f>
        <v>0</v>
      </c>
      <c r="H23" s="39">
        <f>$H$11</f>
        <v>0.26423982537562618</v>
      </c>
      <c r="I23" s="40">
        <f>TRUNC((G23*H23)+G23,2)</f>
        <v>0</v>
      </c>
    </row>
    <row r="24" spans="1:9" ht="15.75">
      <c r="A24" s="28"/>
      <c r="B24" s="29"/>
      <c r="C24" s="30"/>
      <c r="D24" s="29"/>
      <c r="E24" s="31"/>
      <c r="F24" s="31"/>
      <c r="G24" s="41"/>
      <c r="H24" s="42"/>
      <c r="I24" s="33"/>
    </row>
    <row r="25" spans="1:9" ht="27" customHeight="1">
      <c r="A25" s="28" t="s">
        <v>29</v>
      </c>
      <c r="B25" s="29"/>
      <c r="C25" s="30" t="s">
        <v>30</v>
      </c>
      <c r="D25" s="29"/>
      <c r="E25" s="31"/>
      <c r="F25" s="31"/>
      <c r="G25" s="32"/>
      <c r="H25" s="42"/>
      <c r="I25" s="33"/>
    </row>
    <row r="26" spans="1:9" ht="77.25" customHeight="1">
      <c r="A26" s="22" t="s">
        <v>31</v>
      </c>
      <c r="B26" s="34" t="str">
        <f>VLOOKUP(A26,'[1]3-MOV_TERRA'!A:K,2,0)</f>
        <v>03.001.0001-B</v>
      </c>
      <c r="C26" s="35" t="str">
        <f>VLOOKUP(A26,'[1]3-MOV_TERRA'!A:K,3,0)</f>
        <v>ESCAVACAO MANUAL DE VALA/CAVA EM MATERIAL DE 1ª CATEGORIA (A(AREIA,ARGILA OU PICARRA),ATE 1,50M DE PROFUNDIDADE,EXCLUSIVE ESCORAMENTO E ESGOTAMENTO</v>
      </c>
      <c r="D26" s="34" t="str">
        <f>VLOOKUP(A26,'[1]3-MOV_TERRA'!A:K,11,0)</f>
        <v>M3</v>
      </c>
      <c r="E26" s="36">
        <f>VLOOKUP(A26,'[1]3-MOV_TERRA'!A:K,10,0)</f>
        <v>26.95</v>
      </c>
      <c r="F26" s="37"/>
      <c r="G26" s="38"/>
      <c r="H26" s="39">
        <f>$H$11</f>
        <v>0.26423982537562618</v>
      </c>
      <c r="I26" s="40">
        <f>TRUNC((G26*H26)+G26,2)</f>
        <v>0</v>
      </c>
    </row>
    <row r="27" spans="1:9" ht="91.5" customHeight="1">
      <c r="A27" s="22" t="s">
        <v>32</v>
      </c>
      <c r="B27" s="34" t="str">
        <f>VLOOKUP(A27,'[1]3-MOV_TERRA'!A:K,2,0)</f>
        <v>03.009.0005-A</v>
      </c>
      <c r="C27" s="35" t="str">
        <f>VLOOKUP(A27,'[1]3-MOV_TERRA'!A:K,3,0)</f>
        <v>ATERRO COM MATERIAL DE 1ª CATEGORIA,COMPACTADO MANUALMENTE EM CAMADAS DE 20CM DE MATERIAL APILOADO,PROVENIENTE DE JAZIDADISTANTE ATE 1KM,INCLUSIVE ESCAVACAO,CARGA,TRANSPORTE EM CAMINHAO BASCULANTE,DESCARGA,ESPALHAMENTO E IRRIGACAO MANUAIS</v>
      </c>
      <c r="D27" s="34" t="str">
        <f>VLOOKUP(A27,'[1]3-MOV_TERRA'!A:K,11,0)</f>
        <v>M3</v>
      </c>
      <c r="E27" s="36">
        <f>VLOOKUP(A27,'[1]3-MOV_TERRA'!A:K,10,0)</f>
        <v>6.45</v>
      </c>
      <c r="F27" s="37"/>
      <c r="G27" s="38"/>
      <c r="H27" s="39">
        <f>$H$11</f>
        <v>0.26423982537562618</v>
      </c>
      <c r="I27" s="40">
        <f>TRUNC((G27*H27)+G27,2)</f>
        <v>0</v>
      </c>
    </row>
    <row r="28" spans="1:9" ht="15.75">
      <c r="A28" s="28"/>
      <c r="B28" s="29"/>
      <c r="C28" s="30"/>
      <c r="D28" s="29"/>
      <c r="E28" s="31"/>
      <c r="F28" s="31"/>
      <c r="G28" s="41"/>
      <c r="H28" s="42"/>
      <c r="I28" s="33"/>
    </row>
    <row r="29" spans="1:9" ht="15.75">
      <c r="A29" s="28" t="s">
        <v>33</v>
      </c>
      <c r="B29" s="29"/>
      <c r="C29" s="30" t="s">
        <v>34</v>
      </c>
      <c r="D29" s="29"/>
      <c r="E29" s="31"/>
      <c r="F29" s="31"/>
      <c r="G29" s="32"/>
      <c r="H29" s="42"/>
      <c r="I29" s="33">
        <f>SUM(I30:I31)</f>
        <v>0</v>
      </c>
    </row>
    <row r="30" spans="1:9" ht="107.25" customHeight="1">
      <c r="A30" s="22" t="s">
        <v>35</v>
      </c>
      <c r="B30" s="43" t="str">
        <f>VLOOKUP(A30,'[1]4-TRANSP'!A:K,2,0)</f>
        <v>04.005.0123-B</v>
      </c>
      <c r="C30" s="35" t="str">
        <f>VLOOKUP(A30,'[1]4-TRANSP'!A:K,3,0)</f>
        <v>TRANSPORTE DE CARGA DE QUALQUER NATUREZA,EXCLUSIVE AS DESPESAS DE CARGA E DESCARGA,TANTO DE ESPERA DO CAMINHAO COMO DO SERVENTE OU EQUIPAMENTO AUXILIAR,A VELOCIDADE MEDIA DE 30KM/H,EM CAMINHAO BASCULANTE A OLEO DIESEL,COM CAPACIDADE UTIL DE</v>
      </c>
      <c r="D30" s="43" t="str">
        <f>VLOOKUP(A30,'[1]4-TRANSP'!A:K,11,0)</f>
        <v>T X KM</v>
      </c>
      <c r="E30" s="36">
        <f>VLOOKUP(A30,'[1]4-TRANSP'!A:K,10,0)</f>
        <v>58.93</v>
      </c>
      <c r="F30" s="37"/>
      <c r="G30" s="38"/>
      <c r="H30" s="39">
        <f>$H$11</f>
        <v>0.26423982537562618</v>
      </c>
      <c r="I30" s="40">
        <f>TRUNC((G30*H30)+G30,2)</f>
        <v>0</v>
      </c>
    </row>
    <row r="31" spans="1:9" ht="155.25" customHeight="1">
      <c r="A31" s="22" t="s">
        <v>36</v>
      </c>
      <c r="B31" s="43" t="str">
        <f>VLOOKUP(A31,'[1]4-TRANSP'!A:K,2,0)</f>
        <v>04.011.0052-B</v>
      </c>
      <c r="C31" s="35" t="str">
        <f>VLOOKUP(A31,'[1]4-TRANSP'!A:K,3,0)</f>
        <v>CARGA E DESCARGA MECANICA,COM PA-CARREGADEIRA,COM 1,30M3 DECAPACIDADE,UTILIZANDO CAMINHAO BASCULANTE A OLEO DIESEL,COMCAPACIDADE UTIL DE 8T,CONSIDERADOS PARA O CAMINHAO OS TEMPOSDE ESPERA,MANOBRA,CARGA E DESCARGA E PARA A CARREGADEIRA OS</v>
      </c>
      <c r="D31" s="43" t="str">
        <f>VLOOKUP(A31,'[1]4-TRANSP'!A:K,11,0)</f>
        <v>T</v>
      </c>
      <c r="E31" s="36">
        <f>VLOOKUP(A31,'[1]4-TRANSP'!A:K,10,0)</f>
        <v>36.83</v>
      </c>
      <c r="F31" s="37"/>
      <c r="G31" s="38"/>
      <c r="H31" s="39">
        <f>$H$11</f>
        <v>0.26423982537562618</v>
      </c>
      <c r="I31" s="40">
        <f>TRUNC((G31*H31)+G31,2)</f>
        <v>0</v>
      </c>
    </row>
    <row r="32" spans="1:9" ht="15.75">
      <c r="A32" s="28"/>
      <c r="B32" s="29"/>
      <c r="C32" s="30"/>
      <c r="D32" s="29"/>
      <c r="E32" s="31"/>
      <c r="F32" s="31"/>
      <c r="G32" s="41"/>
      <c r="H32" s="42"/>
      <c r="I32" s="33"/>
    </row>
    <row r="33" spans="1:9" ht="31.5" customHeight="1">
      <c r="A33" s="28" t="s">
        <v>37</v>
      </c>
      <c r="B33" s="29"/>
      <c r="C33" s="30" t="s">
        <v>38</v>
      </c>
      <c r="D33" s="29"/>
      <c r="E33" s="31"/>
      <c r="F33" s="31"/>
      <c r="G33" s="32"/>
      <c r="H33" s="42"/>
      <c r="I33" s="32">
        <f>SUM(I34:I35)</f>
        <v>0</v>
      </c>
    </row>
    <row r="34" spans="1:9" ht="107.25" customHeight="1">
      <c r="A34" s="22" t="s">
        <v>39</v>
      </c>
      <c r="B34" s="34" t="str">
        <f>VLOOKUP(A34,'[1]5-SERV_COMPL'!A:K,2,0)</f>
        <v>05.002.0002-A</v>
      </c>
      <c r="C34" s="35" t="str">
        <f>VLOOKUP(B34,'[1]5-SERV_COMPL'!B:L,2,0)</f>
        <v>DEMOLICAO,COM EQUIPAMENTO DE AR COMPRIMENTO,DE PISOS OU PAVIMENTOS DE CONCRETO ARMADO,INCLUSIVE EMPILHAMENTO LATERAL DENTRO DO CANTEIRO DE SERVICO</v>
      </c>
      <c r="D34" s="34" t="str">
        <f>VLOOKUP(A34,'[1]5-SERV_COMPL'!A:K,11,0)</f>
        <v>M3</v>
      </c>
      <c r="E34" s="36">
        <f>VLOOKUP(A34,'[1]5-SERV_COMPL'!A:K,10,0)</f>
        <v>0.26</v>
      </c>
      <c r="F34" s="37"/>
      <c r="G34" s="38"/>
      <c r="H34" s="39">
        <f>$H$11</f>
        <v>0.26423982537562618</v>
      </c>
      <c r="I34" s="40">
        <f>TRUNC((G34*H34)+G34,2)</f>
        <v>0</v>
      </c>
    </row>
    <row r="35" spans="1:9" ht="105" customHeight="1">
      <c r="A35" s="22" t="s">
        <v>40</v>
      </c>
      <c r="B35" s="34" t="str">
        <f>VLOOKUP(A35,'[1]5-SERV_COMPL'!A:K,2,0)</f>
        <v>05.002.0003-B</v>
      </c>
      <c r="C35" s="35" t="str">
        <f>VLOOKUP(B35,'[1]5-SERV_COMPL'!B:L,2,0)</f>
        <v>DEMOLICAO,COM EQUIPAMENTO DE AR COMPRIMIDO,DE MASSAS DE CONCRETO SIMPLES,EXCETO PISOS OU PAVIMENTOS,INCLUSIVE EMPILHAMENTO LATERAL DENTRO DO CANTEIRO DE SERVICO</v>
      </c>
      <c r="D35" s="34" t="str">
        <f>VLOOKUP(A35,'[1]5-SERV_COMPL'!A:K,11,0)</f>
        <v>M3</v>
      </c>
      <c r="E35" s="36">
        <f>VLOOKUP(A35,'[1]5-SERV_COMPL'!A:K,10,0)</f>
        <v>1.57</v>
      </c>
      <c r="F35" s="37"/>
      <c r="G35" s="38"/>
      <c r="H35" s="39">
        <f>$H$11</f>
        <v>0.26423982537562618</v>
      </c>
      <c r="I35" s="40">
        <f>TRUNC((G35*H35)+G35,2)</f>
        <v>0</v>
      </c>
    </row>
    <row r="36" spans="1:9" ht="15.75">
      <c r="A36" s="22"/>
      <c r="B36" s="34"/>
      <c r="C36" s="35"/>
      <c r="D36" s="34"/>
      <c r="E36" s="36"/>
      <c r="F36" s="37"/>
      <c r="G36" s="38"/>
      <c r="H36" s="39"/>
      <c r="I36" s="40"/>
    </row>
    <row r="37" spans="1:9" ht="15.75">
      <c r="A37" s="28" t="s">
        <v>41</v>
      </c>
      <c r="B37" s="29"/>
      <c r="C37" s="30" t="s">
        <v>42</v>
      </c>
      <c r="D37" s="34"/>
      <c r="E37" s="36"/>
      <c r="F37" s="37"/>
      <c r="G37" s="41"/>
      <c r="H37" s="39"/>
      <c r="I37" s="33">
        <f>SUM(I38:I39)</f>
        <v>0</v>
      </c>
    </row>
    <row r="38" spans="1:9" ht="79.5" customHeight="1">
      <c r="A38" s="22" t="s">
        <v>43</v>
      </c>
      <c r="B38" s="34" t="str">
        <f>VLOOKUP(A38,'[1]6-GAL_DREN_CONEX'!A:K,2,0)</f>
        <v>06.082.0055-A</v>
      </c>
      <c r="C38" s="35" t="str">
        <f>VLOOKUP(B38,'[1]6-GAL_DREN_CONEX'!B:L,2,0)</f>
        <v>DRENO OU BARBACA EM TUBO DE PVC,DIAMETRO DE 4",INCLUSIVE FORNECIMENTO DO TUBO E MATERIAL DRENANTE</v>
      </c>
      <c r="D38" s="34" t="str">
        <f>VLOOKUP(A38,'[1]6-GAL_DREN_CONEX'!A:K,11,0)</f>
        <v>M</v>
      </c>
      <c r="E38" s="36">
        <f>VLOOKUP(A38,'[1]6-GAL_DREN_CONEX'!A:K,10,0)</f>
        <v>11.56</v>
      </c>
      <c r="F38" s="37"/>
      <c r="G38" s="38"/>
      <c r="H38" s="39">
        <f t="shared" ref="H38:H39" si="0">$H$11</f>
        <v>0.26423982537562618</v>
      </c>
      <c r="I38" s="40">
        <f t="shared" ref="I38:I39" si="1">TRUNC((G38*H38)+G38,2)</f>
        <v>0</v>
      </c>
    </row>
    <row r="39" spans="1:9" ht="72.75" customHeight="1">
      <c r="A39" s="22" t="s">
        <v>44</v>
      </c>
      <c r="B39" s="34" t="str">
        <f>VLOOKUP(A39,'[1]6-GAL_DREN_CONEX'!A:K,2,0)</f>
        <v>06.085.0025-A</v>
      </c>
      <c r="C39" s="35" t="str">
        <f>VLOOKUP(B39,'[1]6-GAL_DREN_CONEX'!B:L,2,0)</f>
        <v>CAMADA HORIZONTAL DRENANTE FEITA COM PEDRA BRITADA,INCLUSIVEFORNECIMENTO E ESPALHAMENTO</v>
      </c>
      <c r="D39" s="34" t="str">
        <f>VLOOKUP(A39,'[1]6-GAL_DREN_CONEX'!A:K,11,0)</f>
        <v>M3</v>
      </c>
      <c r="E39" s="36">
        <f>VLOOKUP(A39,'[1]6-GAL_DREN_CONEX'!A:K,10,0)</f>
        <v>1.97</v>
      </c>
      <c r="F39" s="37"/>
      <c r="G39" s="38">
        <f t="shared" ref="G39" si="2">TRUNC(E39*F39,2)</f>
        <v>0</v>
      </c>
      <c r="H39" s="39">
        <f t="shared" si="0"/>
        <v>0.26423982537562618</v>
      </c>
      <c r="I39" s="40">
        <f t="shared" si="1"/>
        <v>0</v>
      </c>
    </row>
    <row r="40" spans="1:9" ht="15.75">
      <c r="A40" s="22"/>
      <c r="B40" s="34"/>
      <c r="C40" s="35"/>
      <c r="D40" s="34"/>
      <c r="E40" s="37"/>
      <c r="F40" s="37"/>
      <c r="G40" s="38"/>
      <c r="H40" s="39"/>
      <c r="I40" s="40"/>
    </row>
    <row r="41" spans="1:9" ht="15.75">
      <c r="A41" s="28" t="s">
        <v>45</v>
      </c>
      <c r="B41" s="29"/>
      <c r="C41" s="30" t="s">
        <v>46</v>
      </c>
      <c r="D41" s="29"/>
      <c r="E41" s="31"/>
      <c r="F41" s="31"/>
      <c r="G41" s="32"/>
      <c r="H41" s="42"/>
      <c r="I41" s="33">
        <f>SUM(I42:I42)</f>
        <v>0</v>
      </c>
    </row>
    <row r="42" spans="1:9" ht="133.5" customHeight="1">
      <c r="A42" s="22" t="s">
        <v>47</v>
      </c>
      <c r="B42" s="34" t="str">
        <f>VLOOKUP(A42,'[1]8-BASES_PAV'!A:K,2,0)</f>
        <v>08.006.0001-A</v>
      </c>
      <c r="C42" s="35" t="str">
        <f>VLOOKUP(B42,'[1]8-BASES_PAV'!B:L,2,0)</f>
        <v>ARRANCAMENTO E REASSENTAMENTO DE PARALELEPIPEDOS COM LIMPEZADE BETUME ADERENTE SOBRE COLCHAO DE AREIA,INCLUSIVE FORNECIMENTO DA AREIA E REJUNTAMENTO COM BETUME E CASCALHINHO,EXCLUSIVE FORNECIMENTO DOS PARALELEPIPEDOS</v>
      </c>
      <c r="D42" s="43" t="str">
        <f>VLOOKUP(A42,'[1]8-BASES_PAV'!A:K,11,0)</f>
        <v>M2</v>
      </c>
      <c r="E42" s="36">
        <f>VLOOKUP(A42,'[1]8-BASES_PAV'!A:K,10,0)</f>
        <v>42</v>
      </c>
      <c r="F42" s="37"/>
      <c r="G42" s="38"/>
      <c r="H42" s="39">
        <f>$H$11</f>
        <v>0.26423982537562618</v>
      </c>
      <c r="I42" s="40">
        <f>TRUNC((G42*H42)+G42,2)</f>
        <v>0</v>
      </c>
    </row>
    <row r="43" spans="1:9" ht="15.75">
      <c r="A43" s="28"/>
      <c r="B43" s="29"/>
      <c r="C43" s="30"/>
      <c r="D43" s="29"/>
      <c r="E43" s="31"/>
      <c r="F43" s="31"/>
      <c r="G43" s="41"/>
      <c r="H43" s="42"/>
      <c r="I43" s="33"/>
    </row>
    <row r="44" spans="1:9" ht="15.75">
      <c r="A44" s="28" t="s">
        <v>48</v>
      </c>
      <c r="B44" s="29"/>
      <c r="C44" s="30" t="s">
        <v>49</v>
      </c>
      <c r="D44" s="29"/>
      <c r="E44" s="31"/>
      <c r="F44" s="31"/>
      <c r="G44" s="41"/>
      <c r="H44" s="42"/>
      <c r="I44" s="33">
        <f>SUM(I45:I47)</f>
        <v>0</v>
      </c>
    </row>
    <row r="45" spans="1:9" ht="144" customHeight="1">
      <c r="A45" s="22" t="s">
        <v>50</v>
      </c>
      <c r="B45" s="34" t="str">
        <f>VLOOKUP(A45,'[1]11-ESTRUT'!A:K,2,0)</f>
        <v>11.003.0014-B</v>
      </c>
      <c r="C45" s="35" t="str">
        <f>VLOOKUP(A45,'[1]11-ESTRUT'!A:K,3,0)</f>
        <v>CONCRETO CICLOPICO CONFECCIONADO COM CONCRETO DOSADO PARA UMA RESISTENCIA CARACTERISTICA A COMPRESSAO DE 10MPA,TENDO 30%DO VOLUME REAL OCUPADO POR PEDRA-DE-MAO,INCLUSIVE MATERIAIS,TRANSPORTE,PREPARO,LANCAMENTO E ADENSAMENTO</v>
      </c>
      <c r="D45" s="43" t="str">
        <f>VLOOKUP(A45,'[1]11-ESTRUT'!A:K,11,0)</f>
        <v>M3</v>
      </c>
      <c r="E45" s="36">
        <f>VLOOKUP(A45,'[1]11-ESTRUT'!A:K,10,0)</f>
        <v>38.5</v>
      </c>
      <c r="F45" s="37"/>
      <c r="G45" s="38"/>
      <c r="H45" s="39">
        <f t="shared" ref="H45:H47" si="3">$H$11</f>
        <v>0.26423982537562618</v>
      </c>
      <c r="I45" s="40">
        <f t="shared" ref="I45:I47" si="4">TRUNC((G45*H45)+G45,2)</f>
        <v>0</v>
      </c>
    </row>
    <row r="46" spans="1:9" ht="92.25" customHeight="1">
      <c r="A46" s="22" t="s">
        <v>51</v>
      </c>
      <c r="B46" s="34" t="str">
        <f>VLOOKUP(A46,'[1]11-ESTRUT'!A:K,2,0)</f>
        <v>11.004.0070-B</v>
      </c>
      <c r="C46" s="35" t="str">
        <f>VLOOKUP(A46,'[1]11-ESTRUT'!A:K,3,0)</f>
        <v>ESCORAMENTO DE FORMAS DE PARAMENTOS VERTICAIS,PARA ALTURA DE1,50 A 5,00M,COM APROVEITAMENTO DE 2 VEZES DA MADEIRA,INCLUSIVE RETIRADA</v>
      </c>
      <c r="D46" s="43" t="str">
        <f>VLOOKUP(A46,'[1]11-ESTRUT'!A:K,11,0)</f>
        <v>M2</v>
      </c>
      <c r="E46" s="36">
        <f>VLOOKUP(A46,'[1]11-ESTRUT'!A:K,10,0)</f>
        <v>35.799999999999997</v>
      </c>
      <c r="F46" s="37"/>
      <c r="G46" s="38"/>
      <c r="H46" s="39">
        <f t="shared" si="3"/>
        <v>0.26423982537562618</v>
      </c>
      <c r="I46" s="40">
        <f t="shared" si="4"/>
        <v>0</v>
      </c>
    </row>
    <row r="47" spans="1:9" ht="137.25" customHeight="1">
      <c r="A47" s="22" t="s">
        <v>52</v>
      </c>
      <c r="B47" s="34" t="str">
        <f>VLOOKUP(A47,'[1]11-ESTRUT'!A:K,2,0)</f>
        <v>11.005.0001-B</v>
      </c>
      <c r="C47" s="35" t="str">
        <f>VLOOKUP(A47,'[1]11-ESTRUT'!A:K,3,0)</f>
        <v>FORMAS DE CHAPAS DE MADEIRA COMPENSADA,EMPREGANDO-SE AS DE 14MM,RESINADAS,E TAMBEM AS DE 20MM DE ESPESSURA,PLASTIFICADAS,SERVINDO 4 VEZES,E A MADEIRA AUXILIAR SERVINDO 3 VEZES,INCLUSIVE FORNECIMENTO E DESMOLDAGEM,EXCLUSIVE ESCORAMENTO</v>
      </c>
      <c r="D47" s="43" t="str">
        <f>VLOOKUP(A47,'[1]11-ESTRUT'!A:K,11,0)</f>
        <v>M2</v>
      </c>
      <c r="E47" s="36">
        <f>VLOOKUP(A47,'[1]11-ESTRUT'!A:K,10,0)</f>
        <v>35.799999999999997</v>
      </c>
      <c r="F47" s="37"/>
      <c r="G47" s="38"/>
      <c r="H47" s="39">
        <f t="shared" si="3"/>
        <v>0.26423982537562618</v>
      </c>
      <c r="I47" s="40">
        <f t="shared" si="4"/>
        <v>0</v>
      </c>
    </row>
    <row r="48" spans="1:9" ht="15.75">
      <c r="A48" s="28"/>
      <c r="B48" s="29"/>
      <c r="C48" s="30"/>
      <c r="D48" s="29"/>
      <c r="E48" s="31"/>
      <c r="F48" s="31"/>
      <c r="G48" s="41"/>
      <c r="H48" s="42"/>
      <c r="I48" s="33"/>
    </row>
    <row r="49" spans="1:9" ht="30">
      <c r="A49" s="28" t="s">
        <v>53</v>
      </c>
      <c r="B49" s="29"/>
      <c r="C49" s="30" t="s">
        <v>54</v>
      </c>
      <c r="D49" s="43"/>
      <c r="E49" s="36"/>
      <c r="F49" s="37"/>
      <c r="G49" s="41"/>
      <c r="H49" s="39"/>
      <c r="I49" s="33">
        <f>SUM(I50:I50)</f>
        <v>0</v>
      </c>
    </row>
    <row r="50" spans="1:9" ht="134.25" customHeight="1">
      <c r="A50" s="22" t="s">
        <v>55</v>
      </c>
      <c r="B50" s="34" t="str">
        <f>VLOOKUP(A50,'[1]14-ESQ_PVC_FER_ALUM_MAD_VID_FER'!A:K,2,0)</f>
        <v>14.002.0211-A</v>
      </c>
      <c r="C50" s="35" t="str">
        <f>VLOOKUP(A50,'[1]14-ESQ_PVC_FER_ALUM_MAD_VID_FER'!A:K,3,0)</f>
        <v>GUARDA-CORPO COM 1,00M DE ALTURA,EM TELA DE ARAME GALVANIZADO Nº12,MALHA LOSANGO DE 5CM,FIXADA EM TUBOS DE FERRO GALVANIZADO COM DIAMETRO INTERNO DE 2.1/2" NA HORIZONTAL SUPERIOR EDIAMETRO INTERNO DE 2" NA HORIZONTAL INFERIOR E NA VERTICAL</v>
      </c>
      <c r="D50" s="43" t="str">
        <f>VLOOKUP(A50,'[1]14-ESQ_PVC_FER_ALUM_MAD_VID_FER'!A:K,11,0)</f>
        <v>M</v>
      </c>
      <c r="E50" s="36">
        <f>VLOOKUP(A50,'[1]14-ESQ_PVC_FER_ALUM_MAD_VID_FER'!A:K,10,0)</f>
        <v>10.5</v>
      </c>
      <c r="F50" s="37"/>
      <c r="G50" s="38"/>
      <c r="H50" s="39">
        <f t="shared" ref="H50" si="5">$H$11</f>
        <v>0.26423982537562618</v>
      </c>
      <c r="I50" s="40">
        <f t="shared" ref="I50" si="6">TRUNC((G50*H50)+G50,2)</f>
        <v>0</v>
      </c>
    </row>
    <row r="51" spans="1:9" ht="15.75">
      <c r="A51" s="22"/>
      <c r="B51" s="34"/>
      <c r="C51" s="35"/>
      <c r="D51" s="43"/>
      <c r="E51" s="36"/>
      <c r="F51" s="36"/>
      <c r="G51" s="38"/>
      <c r="H51" s="39"/>
      <c r="I51" s="40"/>
    </row>
    <row r="52" spans="1:9" ht="18.75">
      <c r="A52" s="44"/>
      <c r="B52" s="45"/>
      <c r="C52" s="46" t="s">
        <v>56</v>
      </c>
      <c r="D52" s="45"/>
      <c r="E52" s="47"/>
      <c r="F52" s="47"/>
      <c r="G52" s="48">
        <f>G17+G20+G25+G29+G33+G37+G41+G44+G49</f>
        <v>0</v>
      </c>
      <c r="H52" s="48"/>
      <c r="I52" s="49"/>
    </row>
    <row r="53" spans="1:9" ht="46.5">
      <c r="A53" s="50"/>
      <c r="B53" s="50"/>
      <c r="C53" s="51"/>
      <c r="D53" s="52"/>
      <c r="E53" s="53"/>
      <c r="F53" s="53"/>
      <c r="G53" s="53"/>
      <c r="H53" s="53"/>
      <c r="I53" s="54"/>
    </row>
    <row r="54" spans="1:9" ht="15.75">
      <c r="A54" s="50"/>
      <c r="B54" s="50"/>
      <c r="C54" s="55"/>
      <c r="D54" s="52"/>
      <c r="E54" s="53"/>
      <c r="F54" s="53"/>
      <c r="G54" s="53"/>
      <c r="H54" s="53"/>
      <c r="I54" s="54"/>
    </row>
  </sheetData>
  <mergeCells count="5">
    <mergeCell ref="A6:I6"/>
    <mergeCell ref="G7:H7"/>
    <mergeCell ref="A1:I1"/>
    <mergeCell ref="A2:I2"/>
    <mergeCell ref="A4:I4"/>
  </mergeCells>
  <pageMargins left="0.511811024" right="0.511811024" top="0.78740157499999996" bottom="0.78740157499999996" header="0.31496062000000002" footer="0.31496062000000002"/>
  <pageSetup paperSize="9" scale="5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Margareth</dc:creator>
  <cp:lastModifiedBy>Margareth</cp:lastModifiedBy>
  <dcterms:created xsi:type="dcterms:W3CDTF">2022-04-29T19:33:56Z</dcterms:created>
  <dcterms:modified xsi:type="dcterms:W3CDTF">2022-04-29T19:54:01Z</dcterms:modified>
</cp:coreProperties>
</file>